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T_7klas_Angelov\CD\urok15\"/>
    </mc:Choice>
  </mc:AlternateContent>
  <bookViews>
    <workbookView xWindow="480" yWindow="105" windowWidth="14235" windowHeight="8955" activeTab="1"/>
  </bookViews>
  <sheets>
    <sheet name="Dta" sheetId="1" r:id="rId1"/>
    <sheet name="Results" sheetId="2" r:id="rId2"/>
  </sheets>
  <definedNames>
    <definedName name="kod">Dta!$G$4:$G$103</definedName>
  </definedNames>
  <calcPr calcId="152511"/>
</workbook>
</file>

<file path=xl/calcChain.xml><?xml version="1.0" encoding="utf-8"?>
<calcChain xmlns="http://schemas.openxmlformats.org/spreadsheetml/2006/main">
  <c r="D4" i="1" l="1"/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2" i="1"/>
  <c r="D73" i="1"/>
  <c r="D74" i="1"/>
  <c r="D75" i="1"/>
  <c r="D76" i="1"/>
  <c r="D79" i="1"/>
  <c r="D80" i="1"/>
  <c r="D81" i="1"/>
  <c r="D82" i="1"/>
  <c r="D83" i="1"/>
  <c r="D84" i="1"/>
  <c r="D85" i="1"/>
  <c r="D86" i="1"/>
  <c r="D88" i="1"/>
  <c r="D90" i="1"/>
  <c r="D91" i="1"/>
  <c r="D92" i="1"/>
  <c r="D93" i="1"/>
  <c r="D95" i="1"/>
  <c r="D97" i="1"/>
  <c r="D98" i="1"/>
  <c r="D99" i="1"/>
  <c r="D100" i="1"/>
  <c r="D101" i="1"/>
  <c r="E47" i="1"/>
  <c r="E48" i="1"/>
  <c r="E49" i="1"/>
  <c r="G49" i="1"/>
  <c r="E50" i="1"/>
  <c r="E51" i="1"/>
  <c r="E52" i="1"/>
  <c r="E53" i="1"/>
  <c r="E54" i="1"/>
  <c r="E55" i="1"/>
  <c r="E56" i="1"/>
  <c r="E57" i="1"/>
  <c r="G57" i="1"/>
  <c r="E58" i="1"/>
  <c r="E59" i="1"/>
  <c r="E60" i="1"/>
  <c r="E61" i="1"/>
  <c r="G61" i="1"/>
  <c r="E62" i="1"/>
  <c r="E63" i="1"/>
  <c r="E64" i="1"/>
  <c r="G64" i="1"/>
  <c r="E65" i="1"/>
  <c r="E66" i="1"/>
  <c r="E67" i="1"/>
  <c r="E68" i="1"/>
  <c r="G68" i="1"/>
  <c r="E69" i="1"/>
  <c r="E70" i="1"/>
  <c r="E71" i="1"/>
  <c r="E72" i="1"/>
  <c r="E73" i="1"/>
  <c r="E74" i="1"/>
  <c r="G74" i="1"/>
  <c r="E75" i="1"/>
  <c r="G75" i="1"/>
  <c r="E76" i="1"/>
  <c r="E77" i="1"/>
  <c r="G84" i="1"/>
  <c r="E78" i="1"/>
  <c r="E79" i="1"/>
  <c r="E80" i="1"/>
  <c r="E81" i="1"/>
  <c r="E82" i="1"/>
  <c r="E83" i="1"/>
  <c r="E84" i="1"/>
  <c r="E85" i="1"/>
  <c r="G85" i="1"/>
  <c r="E86" i="1"/>
  <c r="E87" i="1"/>
  <c r="E88" i="1"/>
  <c r="E102" i="1"/>
  <c r="E5" i="1"/>
  <c r="G5" i="1"/>
  <c r="D5" i="1"/>
  <c r="E6" i="1"/>
  <c r="E7" i="1"/>
  <c r="G7" i="1"/>
  <c r="E8" i="1"/>
  <c r="E9" i="1"/>
  <c r="G9" i="1"/>
  <c r="E10" i="1"/>
  <c r="E11" i="1"/>
  <c r="E12" i="1"/>
  <c r="E13" i="1"/>
  <c r="E14" i="1"/>
  <c r="G14" i="1"/>
  <c r="E15" i="1"/>
  <c r="G15" i="1"/>
  <c r="E16" i="1"/>
  <c r="G16" i="1"/>
  <c r="E17" i="1"/>
  <c r="E18" i="1"/>
  <c r="G18" i="1"/>
  <c r="E19" i="1"/>
  <c r="G19" i="1"/>
  <c r="E20" i="1"/>
  <c r="E21" i="1"/>
  <c r="G21" i="1"/>
  <c r="E22" i="1"/>
  <c r="G22" i="1"/>
  <c r="E23" i="1"/>
  <c r="E24" i="1"/>
  <c r="G30" i="1"/>
  <c r="E25" i="1"/>
  <c r="G25" i="1"/>
  <c r="E26" i="1"/>
  <c r="E27" i="1"/>
  <c r="G8" i="1"/>
  <c r="E28" i="1"/>
  <c r="G28" i="1"/>
  <c r="E29" i="1"/>
  <c r="G29" i="1"/>
  <c r="E30" i="1"/>
  <c r="E31" i="1"/>
  <c r="G31" i="1"/>
  <c r="E32" i="1"/>
  <c r="G65" i="1"/>
  <c r="E33" i="1"/>
  <c r="G33" i="1"/>
  <c r="E34" i="1"/>
  <c r="G11" i="1"/>
  <c r="E35" i="1"/>
  <c r="G88" i="1"/>
  <c r="E36" i="1"/>
  <c r="G71" i="1"/>
  <c r="E37" i="1"/>
  <c r="G37" i="1"/>
  <c r="E38" i="1"/>
  <c r="G93" i="1"/>
  <c r="G38" i="1"/>
  <c r="E39" i="1"/>
  <c r="G39" i="1"/>
  <c r="E40" i="1"/>
  <c r="E41" i="1"/>
  <c r="G41" i="1"/>
  <c r="E42" i="1"/>
  <c r="G26" i="1"/>
  <c r="E43" i="1"/>
  <c r="G12" i="1"/>
  <c r="E44" i="1"/>
  <c r="G44" i="1"/>
  <c r="E45" i="1"/>
  <c r="E46" i="1"/>
  <c r="E89" i="1"/>
  <c r="E90" i="1"/>
  <c r="G90" i="1"/>
  <c r="E91" i="1"/>
  <c r="E92" i="1"/>
  <c r="E93" i="1"/>
  <c r="E94" i="1"/>
  <c r="G94" i="1"/>
  <c r="D94" i="1"/>
  <c r="E95" i="1"/>
  <c r="E96" i="1"/>
  <c r="G40" i="1"/>
  <c r="E97" i="1"/>
  <c r="G97" i="1"/>
  <c r="E98" i="1"/>
  <c r="G17" i="1"/>
  <c r="E99" i="1"/>
  <c r="G99" i="1"/>
  <c r="E100" i="1"/>
  <c r="G46" i="1"/>
  <c r="E101" i="1"/>
  <c r="G73" i="1"/>
  <c r="E103" i="1"/>
  <c r="G103" i="1"/>
  <c r="E4" i="1"/>
  <c r="G34" i="1"/>
  <c r="G32" i="1"/>
  <c r="G92" i="1"/>
  <c r="G89" i="1"/>
  <c r="D89" i="1"/>
  <c r="G42" i="1"/>
  <c r="G36" i="1"/>
  <c r="G98" i="1"/>
  <c r="G13" i="1"/>
  <c r="G45" i="1"/>
  <c r="G35" i="1"/>
  <c r="D35" i="1"/>
  <c r="G27" i="1"/>
  <c r="G20" i="1"/>
  <c r="G87" i="1"/>
  <c r="D87" i="1"/>
  <c r="G95" i="1"/>
  <c r="G83" i="1"/>
  <c r="G10" i="1"/>
  <c r="G6" i="1"/>
  <c r="G78" i="1"/>
  <c r="D78" i="1"/>
  <c r="G67" i="1"/>
  <c r="G60" i="1"/>
  <c r="G56" i="1"/>
  <c r="G52" i="1"/>
  <c r="G48" i="1"/>
  <c r="G79" i="1"/>
  <c r="G86" i="1"/>
  <c r="G43" i="1"/>
  <c r="G23" i="1"/>
  <c r="G102" i="1"/>
  <c r="D102" i="1"/>
  <c r="G81" i="1"/>
  <c r="G77" i="1"/>
  <c r="D77" i="1"/>
  <c r="G70" i="1"/>
  <c r="G66" i="1"/>
  <c r="D66" i="1"/>
  <c r="G63" i="1"/>
  <c r="G59" i="1"/>
  <c r="D59" i="1"/>
  <c r="G55" i="1"/>
  <c r="G51" i="1"/>
  <c r="G47" i="1"/>
  <c r="G96" i="1"/>
  <c r="D96" i="1"/>
  <c r="G53" i="1"/>
  <c r="G100" i="1"/>
  <c r="G4" i="1"/>
  <c r="G24" i="1"/>
  <c r="G80" i="1"/>
  <c r="G76" i="1"/>
  <c r="G72" i="1"/>
  <c r="G69" i="1"/>
  <c r="G62" i="1"/>
  <c r="G58" i="1"/>
  <c r="G54" i="1"/>
  <c r="G50" i="1"/>
  <c r="G101" i="1"/>
  <c r="G91" i="1"/>
  <c r="G82" i="1"/>
  <c r="B3" i="2"/>
  <c r="A3" i="2"/>
  <c r="D103" i="1"/>
  <c r="C3" i="2"/>
  <c r="D3" i="2"/>
  <c r="E3" i="2"/>
</calcChain>
</file>

<file path=xl/sharedStrings.xml><?xml version="1.0" encoding="utf-8"?>
<sst xmlns="http://schemas.openxmlformats.org/spreadsheetml/2006/main" count="114" uniqueCount="114">
  <si>
    <t>Тодор Алексиев</t>
  </si>
  <si>
    <t>Станислав Велев</t>
  </si>
  <si>
    <t>Димитър Ников</t>
  </si>
  <si>
    <t>Асен Димитров</t>
  </si>
  <si>
    <t>Веселин Панов</t>
  </si>
  <si>
    <t>Георги  Жеков</t>
  </si>
  <si>
    <t>Гена Николова</t>
  </si>
  <si>
    <t>Емил Великов</t>
  </si>
  <si>
    <t>Илия Петков</t>
  </si>
  <si>
    <t xml:space="preserve">Марин Танев </t>
  </si>
  <si>
    <t>Нина Панева</t>
  </si>
  <si>
    <t>Павлин Продев</t>
  </si>
  <si>
    <t>Станка Желева</t>
  </si>
  <si>
    <t xml:space="preserve">Янко Янев </t>
  </si>
  <si>
    <t>Калин Ангелов</t>
  </si>
  <si>
    <t>Зоя Караколева</t>
  </si>
  <si>
    <t>Жоро Лечев</t>
  </si>
  <si>
    <t>Лъчезар Николов</t>
  </si>
  <si>
    <t>Калоян Пеев</t>
  </si>
  <si>
    <t>Биляна Атова</t>
  </si>
  <si>
    <t>Георги Йорданов</t>
  </si>
  <si>
    <t>Георги Филипов</t>
  </si>
  <si>
    <t>Даниел Иванов</t>
  </si>
  <si>
    <t>Калин Кюшев</t>
  </si>
  <si>
    <t>Кирил Стоянов</t>
  </si>
  <si>
    <t>Мирослав Васкев</t>
  </si>
  <si>
    <t>Надя Джорева</t>
  </si>
  <si>
    <t>Неда Бобева</t>
  </si>
  <si>
    <t>Петър Стаменов</t>
  </si>
  <si>
    <t>Анна Миланова</t>
  </si>
  <si>
    <t>Анелия Георгиева</t>
  </si>
  <si>
    <t>СЪСТЕЗАТЕЛ</t>
  </si>
  <si>
    <t>№</t>
  </si>
  <si>
    <t>ОЦЕНКА</t>
  </si>
  <si>
    <t>Еленко Колев</t>
  </si>
  <si>
    <t>Ангел Тошев</t>
  </si>
  <si>
    <t>Минко Попов</t>
  </si>
  <si>
    <t>Цветомир Огнянов</t>
  </si>
  <si>
    <t xml:space="preserve">Теди Марков </t>
  </si>
  <si>
    <t>Тодор Асенов</t>
  </si>
  <si>
    <t>Слав Бонев</t>
  </si>
  <si>
    <t>Никола Цветанов</t>
  </si>
  <si>
    <t>Борис Алексиев</t>
  </si>
  <si>
    <t>Петър Ламбрев</t>
  </si>
  <si>
    <t>Жан Стратиев</t>
  </si>
  <si>
    <t>Антон Маджаров</t>
  </si>
  <si>
    <t>Марин Коев</t>
  </si>
  <si>
    <t>Иван Стоилов</t>
  </si>
  <si>
    <t>Велко Ковачев</t>
  </si>
  <si>
    <t>Тодор Плачков</t>
  </si>
  <si>
    <t>Светлин Стоянов</t>
  </si>
  <si>
    <t>Емил Иванов</t>
  </si>
  <si>
    <t>Ивелин Христов</t>
  </si>
  <si>
    <t>Тодор Цоков</t>
  </si>
  <si>
    <t xml:space="preserve">Радослав Велев </t>
  </si>
  <si>
    <t>Богдан Захариев</t>
  </si>
  <si>
    <t>Радослав Боев</t>
  </si>
  <si>
    <t>Кристина Гогова</t>
  </si>
  <si>
    <t>Конста Димитров</t>
  </si>
  <si>
    <t>БРОЙ НА ОЦЕНКИТЕ ПО ОЦЕНЪЧНИ КАТЕГОРИИ</t>
  </si>
  <si>
    <t>НОИТ - РЕЗУЛТАТИ</t>
  </si>
  <si>
    <t>БРОЙ точки</t>
  </si>
  <si>
    <t>Илиян Жеков</t>
  </si>
  <si>
    <t>Рени Пеева</t>
  </si>
  <si>
    <t>Янаки Енев</t>
  </si>
  <si>
    <t>Георги Тошев</t>
  </si>
  <si>
    <t>Жельо Колев</t>
  </si>
  <si>
    <t>Калина Милева</t>
  </si>
  <si>
    <t>Рада Златкова</t>
  </si>
  <si>
    <t>Ивайло Милушев</t>
  </si>
  <si>
    <t>Жаклин Канева</t>
  </si>
  <si>
    <t>Христомир Петров</t>
  </si>
  <si>
    <t>Мими Трифонова</t>
  </si>
  <si>
    <t>Ели Илиева</t>
  </si>
  <si>
    <t>Никол Якимова</t>
  </si>
  <si>
    <t>Ана Ананниева</t>
  </si>
  <si>
    <t>Яна Стоилова</t>
  </si>
  <si>
    <t>Филип Петков</t>
  </si>
  <si>
    <t>Райна Кожухарова</t>
  </si>
  <si>
    <t>Рангел Ваклинов</t>
  </si>
  <si>
    <t>Николай Василев</t>
  </si>
  <si>
    <t>Юлия Колева</t>
  </si>
  <si>
    <t>Янко Щерев</t>
  </si>
  <si>
    <t>Живко Лилов</t>
  </si>
  <si>
    <t>Симеон Асенов</t>
  </si>
  <si>
    <t>Петър Петров</t>
  </si>
  <si>
    <t>Димо Фотев</t>
  </si>
  <si>
    <t>Елеонора Милева</t>
  </si>
  <si>
    <t>Желязко Колев</t>
  </si>
  <si>
    <t>Йордан Василев</t>
  </si>
  <si>
    <t>Филянка Андреева</t>
  </si>
  <si>
    <t>Анастас Анастасов</t>
  </si>
  <si>
    <t>Жеко Василев</t>
  </si>
  <si>
    <t>Поли Кацарова</t>
  </si>
  <si>
    <t>Антоанета Гошева</t>
  </si>
  <si>
    <t>Ивайло Колишев</t>
  </si>
  <si>
    <t>Ралица Николова</t>
  </si>
  <si>
    <t>Николина Николова</t>
  </si>
  <si>
    <t>Павел Бойчев</t>
  </si>
  <si>
    <t>Кирил Антонова</t>
  </si>
  <si>
    <t>Бисерка Василева</t>
  </si>
  <si>
    <t>Росен Любенов</t>
  </si>
  <si>
    <t>Панайот Улински</t>
  </si>
  <si>
    <t>Биляна Атонова</t>
  </si>
  <si>
    <t>Борислав Тошев</t>
  </si>
  <si>
    <t xml:space="preserve">Анон Ангелов </t>
  </si>
  <si>
    <t xml:space="preserve">С думи </t>
  </si>
  <si>
    <t>Числова</t>
  </si>
  <si>
    <t>Име, фамилия</t>
  </si>
  <si>
    <t>Слаб</t>
  </si>
  <si>
    <t>Среден</t>
  </si>
  <si>
    <t>Добър</t>
  </si>
  <si>
    <t>Отличен</t>
  </si>
  <si>
    <t>Мн. добър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</si>
</sst>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Continuous" vertical="top"/>
    </xf>
    <xf numFmtId="0" fontId="3" fillId="0" borderId="12" xfId="0" applyFont="1" applyBorder="1" applyAlignment="1">
      <alignment horizontal="centerContinuous" vertical="top"/>
    </xf>
    <xf numFmtId="0" fontId="3" fillId="0" borderId="13" xfId="0" applyFont="1" applyBorder="1" applyAlignment="1">
      <alignment horizontal="centerContinuous" vertical="top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showGridLines="0" topLeftCell="A85" workbookViewId="0">
      <selection activeCell="I11" sqref="I11"/>
    </sheetView>
  </sheetViews>
  <sheetFormatPr defaultColWidth="9.140625" defaultRowHeight="15" x14ac:dyDescent="0.25"/>
  <cols>
    <col min="1" max="1" width="4.85546875" style="4" customWidth="1"/>
    <col min="2" max="2" width="21" style="4" customWidth="1"/>
    <col min="3" max="3" width="9.28515625" style="4" customWidth="1"/>
    <col min="4" max="4" width="10.140625" style="4" customWidth="1"/>
    <col min="5" max="5" width="11.5703125" style="4" customWidth="1"/>
    <col min="6" max="6" width="4.5703125" style="4" customWidth="1"/>
    <col min="7" max="7" width="0" style="4" hidden="1" customWidth="1"/>
    <col min="8" max="16384" width="9.140625" style="4"/>
  </cols>
  <sheetData>
    <row r="1" spans="1:7" ht="17.25" customHeight="1" thickBot="1" x14ac:dyDescent="0.3">
      <c r="A1" s="40" t="s">
        <v>60</v>
      </c>
      <c r="B1" s="41"/>
      <c r="C1" s="41"/>
      <c r="D1" s="41"/>
      <c r="E1" s="41"/>
    </row>
    <row r="2" spans="1:7" s="5" customFormat="1" ht="16.5" customHeight="1" x14ac:dyDescent="0.2">
      <c r="A2" s="37" t="s">
        <v>31</v>
      </c>
      <c r="B2" s="35"/>
      <c r="C2" s="38" t="s">
        <v>61</v>
      </c>
      <c r="D2" s="35" t="s">
        <v>33</v>
      </c>
      <c r="E2" s="36"/>
    </row>
    <row r="3" spans="1:7" s="5" customFormat="1" ht="16.5" customHeight="1" thickBot="1" x14ac:dyDescent="0.25">
      <c r="A3" s="6" t="s">
        <v>32</v>
      </c>
      <c r="B3" s="1" t="s">
        <v>108</v>
      </c>
      <c r="C3" s="39"/>
      <c r="D3" s="2" t="s">
        <v>106</v>
      </c>
      <c r="E3" s="3" t="s">
        <v>107</v>
      </c>
    </row>
    <row r="4" spans="1:7" s="5" customFormat="1" ht="16.5" customHeight="1" x14ac:dyDescent="0.2">
      <c r="A4" s="7">
        <v>1</v>
      </c>
      <c r="B4" s="8" t="s">
        <v>2</v>
      </c>
      <c r="C4" s="9">
        <v>87</v>
      </c>
      <c r="D4" s="34" t="str">
        <f>CHOOSE(G4,Results!$A$2,Results!$B$2,Results!$C$2,Results!$D$2,Results!$E$2)</f>
        <v>Мн. добър</v>
      </c>
      <c r="E4" s="28">
        <f t="shared" ref="E4:E35" si="0">2+C4/25</f>
        <v>5.48</v>
      </c>
      <c r="G4" s="10">
        <f>1+(E4&gt;=3)+(E4&gt;=3.5)+(E4&gt;=4.5)+(E4&gt;=5.5)</f>
        <v>4</v>
      </c>
    </row>
    <row r="5" spans="1:7" s="5" customFormat="1" ht="16.5" customHeight="1" x14ac:dyDescent="0.2">
      <c r="A5" s="11">
        <v>2</v>
      </c>
      <c r="B5" s="12" t="s">
        <v>0</v>
      </c>
      <c r="C5" s="13">
        <v>88</v>
      </c>
      <c r="D5" s="32" t="str">
        <f>CHOOSE(G5,Results!$A$2,Results!$B$2,Results!$C$2,Results!$D$2,Results!$E$2)</f>
        <v>Отличен</v>
      </c>
      <c r="E5" s="29">
        <f t="shared" si="0"/>
        <v>5.52</v>
      </c>
      <c r="G5" s="10">
        <f t="shared" ref="G5:G103" si="1">1+(E5&gt;=3)+(E5&gt;=3.5)+(E5&gt;=4.5)+(E5&gt;=5.5)</f>
        <v>5</v>
      </c>
    </row>
    <row r="6" spans="1:7" s="5" customFormat="1" ht="16.5" customHeight="1" x14ac:dyDescent="0.2">
      <c r="A6" s="11">
        <v>3</v>
      </c>
      <c r="B6" s="12" t="s">
        <v>1</v>
      </c>
      <c r="C6" s="13">
        <v>91</v>
      </c>
      <c r="D6" s="32" t="str">
        <f>CHOOSE(G6,Results!$A$2,Results!$B$2,Results!$C$2,Results!$D$2,Results!$E$2)</f>
        <v>Отличен</v>
      </c>
      <c r="E6" s="29">
        <f t="shared" si="0"/>
        <v>5.6400000000000006</v>
      </c>
      <c r="G6" s="10">
        <f t="shared" si="1"/>
        <v>5</v>
      </c>
    </row>
    <row r="7" spans="1:7" s="5" customFormat="1" ht="16.5" customHeight="1" x14ac:dyDescent="0.2">
      <c r="A7" s="11">
        <v>4</v>
      </c>
      <c r="B7" s="12" t="s">
        <v>34</v>
      </c>
      <c r="C7" s="13">
        <v>96</v>
      </c>
      <c r="D7" s="32" t="str">
        <f>CHOOSE(G7,Results!$A$2,Results!$B$2,Results!$C$2,Results!$D$2,Results!$E$2)</f>
        <v>Отличен</v>
      </c>
      <c r="E7" s="29">
        <f t="shared" si="0"/>
        <v>5.84</v>
      </c>
      <c r="G7" s="10">
        <f t="shared" si="1"/>
        <v>5</v>
      </c>
    </row>
    <row r="8" spans="1:7" s="5" customFormat="1" ht="16.5" customHeight="1" x14ac:dyDescent="0.2">
      <c r="A8" s="11">
        <v>5</v>
      </c>
      <c r="B8" s="12" t="s">
        <v>10</v>
      </c>
      <c r="C8" s="13">
        <v>25</v>
      </c>
      <c r="D8" s="32" t="str">
        <f>CHOOSE(G8,Results!$A$2,Results!$B$2,Results!$C$2,Results!$D$2,Results!$E$2)</f>
        <v>Среден</v>
      </c>
      <c r="E8" s="29">
        <f t="shared" si="0"/>
        <v>3</v>
      </c>
      <c r="G8" s="10">
        <f t="shared" si="1"/>
        <v>2</v>
      </c>
    </row>
    <row r="9" spans="1:7" s="5" customFormat="1" ht="16.5" customHeight="1" x14ac:dyDescent="0.2">
      <c r="A9" s="11">
        <v>6</v>
      </c>
      <c r="B9" s="12" t="s">
        <v>35</v>
      </c>
      <c r="C9" s="13">
        <v>24</v>
      </c>
      <c r="D9" s="32" t="str">
        <f>CHOOSE(G9,Results!$A$2,Results!$B$2,Results!$C$2,Results!$D$2,Results!$E$2)</f>
        <v>Слаб</v>
      </c>
      <c r="E9" s="29">
        <f t="shared" si="0"/>
        <v>2.96</v>
      </c>
      <c r="G9" s="10">
        <f t="shared" si="1"/>
        <v>1</v>
      </c>
    </row>
    <row r="10" spans="1:7" s="5" customFormat="1" ht="16.5" customHeight="1" x14ac:dyDescent="0.2">
      <c r="A10" s="11">
        <v>7</v>
      </c>
      <c r="B10" s="12" t="s">
        <v>11</v>
      </c>
      <c r="C10" s="13">
        <v>80</v>
      </c>
      <c r="D10" s="32" t="str">
        <f>CHOOSE(G10,Results!$A$2,Results!$B$2,Results!$C$2,Results!$D$2,Results!$E$2)</f>
        <v>Мн. добър</v>
      </c>
      <c r="E10" s="29">
        <f t="shared" si="0"/>
        <v>5.2</v>
      </c>
      <c r="G10" s="10">
        <f t="shared" si="1"/>
        <v>4</v>
      </c>
    </row>
    <row r="11" spans="1:7" s="5" customFormat="1" ht="16.5" customHeight="1" x14ac:dyDescent="0.2">
      <c r="A11" s="11">
        <v>8</v>
      </c>
      <c r="B11" s="12" t="s">
        <v>5</v>
      </c>
      <c r="C11" s="13">
        <v>63</v>
      </c>
      <c r="D11" s="32" t="str">
        <f>CHOOSE(G11,Results!$A$2,Results!$B$2,Results!$C$2,Results!$D$2,Results!$E$2)</f>
        <v>Мн. добър</v>
      </c>
      <c r="E11" s="29">
        <f t="shared" si="0"/>
        <v>4.5199999999999996</v>
      </c>
      <c r="G11" s="10">
        <f t="shared" si="1"/>
        <v>4</v>
      </c>
    </row>
    <row r="12" spans="1:7" s="5" customFormat="1" ht="16.5" customHeight="1" x14ac:dyDescent="0.2">
      <c r="A12" s="11">
        <v>9</v>
      </c>
      <c r="B12" s="12" t="s">
        <v>4</v>
      </c>
      <c r="C12" s="13">
        <v>39</v>
      </c>
      <c r="D12" s="32" t="str">
        <f>CHOOSE(G12,Results!$A$2,Results!$B$2,Results!$C$2,Results!$D$2,Results!$E$2)</f>
        <v>Добър</v>
      </c>
      <c r="E12" s="29">
        <f t="shared" si="0"/>
        <v>3.56</v>
      </c>
      <c r="G12" s="10">
        <f t="shared" si="1"/>
        <v>3</v>
      </c>
    </row>
    <row r="13" spans="1:7" s="5" customFormat="1" ht="17.100000000000001" customHeight="1" x14ac:dyDescent="0.2">
      <c r="A13" s="11">
        <v>10</v>
      </c>
      <c r="B13" s="12" t="s">
        <v>9</v>
      </c>
      <c r="C13" s="13">
        <v>75</v>
      </c>
      <c r="D13" s="32" t="str">
        <f>CHOOSE(G13,Results!$A$2,Results!$B$2,Results!$C$2,Results!$D$2,Results!$E$2)</f>
        <v>Мн. добър</v>
      </c>
      <c r="E13" s="29">
        <f t="shared" si="0"/>
        <v>5</v>
      </c>
      <c r="G13" s="10">
        <f t="shared" si="1"/>
        <v>4</v>
      </c>
    </row>
    <row r="14" spans="1:7" s="5" customFormat="1" ht="17.100000000000001" customHeight="1" x14ac:dyDescent="0.2">
      <c r="A14" s="11">
        <v>11</v>
      </c>
      <c r="B14" s="12" t="s">
        <v>7</v>
      </c>
      <c r="C14" s="13">
        <v>59</v>
      </c>
      <c r="D14" s="32" t="str">
        <f>CHOOSE(G14,Results!$A$2,Results!$B$2,Results!$C$2,Results!$D$2,Results!$E$2)</f>
        <v>Добър</v>
      </c>
      <c r="E14" s="29">
        <f t="shared" si="0"/>
        <v>4.3599999999999994</v>
      </c>
      <c r="G14" s="10">
        <f t="shared" si="1"/>
        <v>3</v>
      </c>
    </row>
    <row r="15" spans="1:7" s="5" customFormat="1" ht="17.100000000000001" customHeight="1" x14ac:dyDescent="0.2">
      <c r="A15" s="11">
        <v>12</v>
      </c>
      <c r="B15" s="12" t="s">
        <v>12</v>
      </c>
      <c r="C15" s="13">
        <v>70</v>
      </c>
      <c r="D15" s="32" t="str">
        <f>CHOOSE(G15,Results!$A$2,Results!$B$2,Results!$C$2,Results!$D$2,Results!$E$2)</f>
        <v>Мн. добър</v>
      </c>
      <c r="E15" s="29">
        <f t="shared" si="0"/>
        <v>4.8</v>
      </c>
      <c r="G15" s="10">
        <f t="shared" si="1"/>
        <v>4</v>
      </c>
    </row>
    <row r="16" spans="1:7" s="5" customFormat="1" ht="17.100000000000001" customHeight="1" x14ac:dyDescent="0.2">
      <c r="A16" s="11">
        <v>13</v>
      </c>
      <c r="B16" s="12" t="s">
        <v>14</v>
      </c>
      <c r="C16" s="13">
        <v>40</v>
      </c>
      <c r="D16" s="32" t="str">
        <f>CHOOSE(G16,Results!$A$2,Results!$B$2,Results!$C$2,Results!$D$2,Results!$E$2)</f>
        <v>Добър</v>
      </c>
      <c r="E16" s="29">
        <f t="shared" si="0"/>
        <v>3.6</v>
      </c>
      <c r="G16" s="10">
        <f t="shared" si="1"/>
        <v>3</v>
      </c>
    </row>
    <row r="17" spans="1:7" s="5" customFormat="1" ht="17.100000000000001" customHeight="1" x14ac:dyDescent="0.2">
      <c r="A17" s="11">
        <v>14</v>
      </c>
      <c r="B17" s="12" t="s">
        <v>15</v>
      </c>
      <c r="C17" s="13">
        <v>95</v>
      </c>
      <c r="D17" s="32" t="str">
        <f>CHOOSE(G17,Results!$A$2,Results!$B$2,Results!$C$2,Results!$D$2,Results!$E$2)</f>
        <v>Отличен</v>
      </c>
      <c r="E17" s="29">
        <f t="shared" si="0"/>
        <v>5.8</v>
      </c>
      <c r="G17" s="10">
        <f t="shared" si="1"/>
        <v>5</v>
      </c>
    </row>
    <row r="18" spans="1:7" s="5" customFormat="1" ht="17.100000000000001" customHeight="1" x14ac:dyDescent="0.2">
      <c r="A18" s="11">
        <v>15</v>
      </c>
      <c r="B18" s="12" t="s">
        <v>18</v>
      </c>
      <c r="C18" s="13">
        <v>61</v>
      </c>
      <c r="D18" s="32" t="str">
        <f>CHOOSE(G18,Results!$A$2,Results!$B$2,Results!$C$2,Results!$D$2,Results!$E$2)</f>
        <v>Добър</v>
      </c>
      <c r="E18" s="29">
        <f t="shared" si="0"/>
        <v>4.4399999999999995</v>
      </c>
      <c r="G18" s="10">
        <f t="shared" si="1"/>
        <v>3</v>
      </c>
    </row>
    <row r="19" spans="1:7" s="5" customFormat="1" ht="17.100000000000001" customHeight="1" x14ac:dyDescent="0.2">
      <c r="A19" s="11">
        <v>16</v>
      </c>
      <c r="B19" s="12" t="s">
        <v>13</v>
      </c>
      <c r="C19" s="13">
        <v>82</v>
      </c>
      <c r="D19" s="32" t="str">
        <f>CHOOSE(G19,Results!$A$2,Results!$B$2,Results!$C$2,Results!$D$2,Results!$E$2)</f>
        <v>Мн. добър</v>
      </c>
      <c r="E19" s="29">
        <f t="shared" si="0"/>
        <v>5.2799999999999994</v>
      </c>
      <c r="G19" s="10">
        <f t="shared" si="1"/>
        <v>4</v>
      </c>
    </row>
    <row r="20" spans="1:7" s="5" customFormat="1" ht="17.100000000000001" customHeight="1" x14ac:dyDescent="0.2">
      <c r="A20" s="11">
        <v>17</v>
      </c>
      <c r="B20" s="12" t="s">
        <v>36</v>
      </c>
      <c r="C20" s="13">
        <v>77</v>
      </c>
      <c r="D20" s="32" t="str">
        <f>CHOOSE(G20,Results!$A$2,Results!$B$2,Results!$C$2,Results!$D$2,Results!$E$2)</f>
        <v>Мн. добър</v>
      </c>
      <c r="E20" s="29">
        <f t="shared" si="0"/>
        <v>5.08</v>
      </c>
      <c r="G20" s="10">
        <f t="shared" si="1"/>
        <v>4</v>
      </c>
    </row>
    <row r="21" spans="1:7" s="5" customFormat="1" ht="17.100000000000001" customHeight="1" x14ac:dyDescent="0.2">
      <c r="A21" s="11">
        <v>18</v>
      </c>
      <c r="B21" s="12" t="s">
        <v>37</v>
      </c>
      <c r="C21" s="13">
        <v>45</v>
      </c>
      <c r="D21" s="32" t="str">
        <f>CHOOSE(G21,Results!$A$2,Results!$B$2,Results!$C$2,Results!$D$2,Results!$E$2)</f>
        <v>Добър</v>
      </c>
      <c r="E21" s="29">
        <f t="shared" si="0"/>
        <v>3.8</v>
      </c>
      <c r="G21" s="10">
        <f t="shared" si="1"/>
        <v>3</v>
      </c>
    </row>
    <row r="22" spans="1:7" s="5" customFormat="1" ht="17.100000000000001" customHeight="1" x14ac:dyDescent="0.2">
      <c r="A22" s="11">
        <v>19</v>
      </c>
      <c r="B22" s="12" t="s">
        <v>38</v>
      </c>
      <c r="C22" s="13">
        <v>78</v>
      </c>
      <c r="D22" s="32" t="str">
        <f>CHOOSE(G22,Results!$A$2,Results!$B$2,Results!$C$2,Results!$D$2,Results!$E$2)</f>
        <v>Мн. добър</v>
      </c>
      <c r="E22" s="29">
        <f t="shared" si="0"/>
        <v>5.12</v>
      </c>
      <c r="G22" s="10">
        <f t="shared" si="1"/>
        <v>4</v>
      </c>
    </row>
    <row r="23" spans="1:7" s="5" customFormat="1" ht="17.100000000000001" customHeight="1" x14ac:dyDescent="0.2">
      <c r="A23" s="11">
        <v>20</v>
      </c>
      <c r="B23" s="12" t="s">
        <v>17</v>
      </c>
      <c r="C23" s="13">
        <v>55</v>
      </c>
      <c r="D23" s="32" t="str">
        <f>CHOOSE(G23,Results!$A$2,Results!$B$2,Results!$C$2,Results!$D$2,Results!$E$2)</f>
        <v>Добър</v>
      </c>
      <c r="E23" s="29">
        <f t="shared" si="0"/>
        <v>4.2</v>
      </c>
      <c r="G23" s="10">
        <f t="shared" si="1"/>
        <v>3</v>
      </c>
    </row>
    <row r="24" spans="1:7" s="5" customFormat="1" ht="17.100000000000001" customHeight="1" x14ac:dyDescent="0.2">
      <c r="A24" s="11">
        <v>21</v>
      </c>
      <c r="B24" s="12" t="s">
        <v>21</v>
      </c>
      <c r="C24" s="13">
        <v>87</v>
      </c>
      <c r="D24" s="32" t="str">
        <f>CHOOSE(G24,Results!$A$2,Results!$B$2,Results!$C$2,Results!$D$2,Results!$E$2)</f>
        <v>Мн. добър</v>
      </c>
      <c r="E24" s="29">
        <f t="shared" si="0"/>
        <v>5.48</v>
      </c>
      <c r="G24" s="10">
        <f t="shared" si="1"/>
        <v>4</v>
      </c>
    </row>
    <row r="25" spans="1:7" s="5" customFormat="1" ht="17.100000000000001" customHeight="1" x14ac:dyDescent="0.2">
      <c r="A25" s="11">
        <v>22</v>
      </c>
      <c r="B25" s="12" t="s">
        <v>26</v>
      </c>
      <c r="C25" s="13">
        <v>52</v>
      </c>
      <c r="D25" s="32" t="str">
        <f>CHOOSE(G25,Results!$A$2,Results!$B$2,Results!$C$2,Results!$D$2,Results!$E$2)</f>
        <v>Добър</v>
      </c>
      <c r="E25" s="29">
        <f t="shared" si="0"/>
        <v>4.08</v>
      </c>
      <c r="G25" s="10">
        <f t="shared" si="1"/>
        <v>3</v>
      </c>
    </row>
    <row r="26" spans="1:7" s="5" customFormat="1" ht="17.100000000000001" customHeight="1" x14ac:dyDescent="0.2">
      <c r="A26" s="11">
        <v>23</v>
      </c>
      <c r="B26" s="12" t="s">
        <v>39</v>
      </c>
      <c r="C26" s="13">
        <v>36</v>
      </c>
      <c r="D26" s="32" t="str">
        <f>CHOOSE(G26,Results!$A$2,Results!$B$2,Results!$C$2,Results!$D$2,Results!$E$2)</f>
        <v>Среден</v>
      </c>
      <c r="E26" s="29">
        <f t="shared" si="0"/>
        <v>3.44</v>
      </c>
      <c r="G26" s="10">
        <f t="shared" si="1"/>
        <v>2</v>
      </c>
    </row>
    <row r="27" spans="1:7" s="5" customFormat="1" ht="17.100000000000001" customHeight="1" x14ac:dyDescent="0.2">
      <c r="A27" s="11">
        <v>24</v>
      </c>
      <c r="B27" s="12" t="s">
        <v>105</v>
      </c>
      <c r="C27" s="13">
        <v>96</v>
      </c>
      <c r="D27" s="32" t="str">
        <f>CHOOSE(G27,Results!$A$2,Results!$B$2,Results!$C$2,Results!$D$2,Results!$E$2)</f>
        <v>Отличен</v>
      </c>
      <c r="E27" s="29">
        <f t="shared" si="0"/>
        <v>5.84</v>
      </c>
      <c r="G27" s="10">
        <f t="shared" si="1"/>
        <v>5</v>
      </c>
    </row>
    <row r="28" spans="1:7" s="5" customFormat="1" ht="17.100000000000001" customHeight="1" x14ac:dyDescent="0.2">
      <c r="A28" s="11">
        <v>25</v>
      </c>
      <c r="B28" s="12" t="s">
        <v>56</v>
      </c>
      <c r="C28" s="13">
        <v>80</v>
      </c>
      <c r="D28" s="32" t="str">
        <f>CHOOSE(G28,Results!$A$2,Results!$B$2,Results!$C$2,Results!$D$2,Results!$E$2)</f>
        <v>Мн. добър</v>
      </c>
      <c r="E28" s="29">
        <f t="shared" si="0"/>
        <v>5.2</v>
      </c>
      <c r="G28" s="10">
        <f t="shared" si="1"/>
        <v>4</v>
      </c>
    </row>
    <row r="29" spans="1:7" s="5" customFormat="1" ht="17.100000000000001" customHeight="1" x14ac:dyDescent="0.2">
      <c r="A29" s="11">
        <v>26</v>
      </c>
      <c r="B29" s="12" t="s">
        <v>30</v>
      </c>
      <c r="C29" s="13">
        <v>72</v>
      </c>
      <c r="D29" s="32" t="str">
        <f>CHOOSE(G29,Results!$A$2,Results!$B$2,Results!$C$2,Results!$D$2,Results!$E$2)</f>
        <v>Мн. добър</v>
      </c>
      <c r="E29" s="29">
        <f t="shared" si="0"/>
        <v>4.88</v>
      </c>
      <c r="G29" s="10">
        <f t="shared" si="1"/>
        <v>4</v>
      </c>
    </row>
    <row r="30" spans="1:7" s="5" customFormat="1" ht="17.100000000000001" customHeight="1" x14ac:dyDescent="0.2">
      <c r="A30" s="11">
        <v>27</v>
      </c>
      <c r="B30" s="12" t="s">
        <v>40</v>
      </c>
      <c r="C30" s="13">
        <v>28</v>
      </c>
      <c r="D30" s="32" t="str">
        <f>CHOOSE(G30,Results!$A$2,Results!$B$2,Results!$C$2,Results!$D$2,Results!$E$2)</f>
        <v>Среден</v>
      </c>
      <c r="E30" s="29">
        <f t="shared" si="0"/>
        <v>3.12</v>
      </c>
      <c r="G30" s="10">
        <f t="shared" si="1"/>
        <v>2</v>
      </c>
    </row>
    <row r="31" spans="1:7" s="5" customFormat="1" ht="17.100000000000001" customHeight="1" x14ac:dyDescent="0.2">
      <c r="A31" s="11">
        <v>28</v>
      </c>
      <c r="B31" s="12" t="s">
        <v>41</v>
      </c>
      <c r="C31" s="13">
        <v>88</v>
      </c>
      <c r="D31" s="32" t="str">
        <f>CHOOSE(G31,Results!$A$2,Results!$B$2,Results!$C$2,Results!$D$2,Results!$E$2)</f>
        <v>Отличен</v>
      </c>
      <c r="E31" s="29">
        <f t="shared" si="0"/>
        <v>5.52</v>
      </c>
      <c r="G31" s="10">
        <f t="shared" si="1"/>
        <v>5</v>
      </c>
    </row>
    <row r="32" spans="1:7" s="5" customFormat="1" ht="17.100000000000001" customHeight="1" x14ac:dyDescent="0.2">
      <c r="A32" s="11">
        <v>29</v>
      </c>
      <c r="B32" s="12" t="s">
        <v>42</v>
      </c>
      <c r="C32" s="13">
        <v>64</v>
      </c>
      <c r="D32" s="32" t="str">
        <f>CHOOSE(G32,Results!$A$2,Results!$B$2,Results!$C$2,Results!$D$2,Results!$E$2)</f>
        <v>Мн. добър</v>
      </c>
      <c r="E32" s="29">
        <f t="shared" si="0"/>
        <v>4.5600000000000005</v>
      </c>
      <c r="G32" s="10">
        <f t="shared" si="1"/>
        <v>4</v>
      </c>
    </row>
    <row r="33" spans="1:7" s="5" customFormat="1" ht="17.100000000000001" customHeight="1" x14ac:dyDescent="0.2">
      <c r="A33" s="11">
        <v>30</v>
      </c>
      <c r="B33" s="12" t="s">
        <v>28</v>
      </c>
      <c r="C33" s="13">
        <v>74</v>
      </c>
      <c r="D33" s="32" t="str">
        <f>CHOOSE(G33,Results!$A$2,Results!$B$2,Results!$C$2,Results!$D$2,Results!$E$2)</f>
        <v>Мн. добър</v>
      </c>
      <c r="E33" s="29">
        <f t="shared" si="0"/>
        <v>4.96</v>
      </c>
      <c r="G33" s="10">
        <f t="shared" si="1"/>
        <v>4</v>
      </c>
    </row>
    <row r="34" spans="1:7" s="5" customFormat="1" ht="17.100000000000001" customHeight="1" x14ac:dyDescent="0.2">
      <c r="A34" s="11">
        <v>31</v>
      </c>
      <c r="B34" s="12" t="s">
        <v>24</v>
      </c>
      <c r="C34" s="13">
        <v>92</v>
      </c>
      <c r="D34" s="32" t="str">
        <f>CHOOSE(G34,Results!$A$2,Results!$B$2,Results!$C$2,Results!$D$2,Results!$E$2)</f>
        <v>Отличен</v>
      </c>
      <c r="E34" s="29">
        <f t="shared" si="0"/>
        <v>5.68</v>
      </c>
      <c r="G34" s="10">
        <f t="shared" si="1"/>
        <v>5</v>
      </c>
    </row>
    <row r="35" spans="1:7" s="5" customFormat="1" ht="17.100000000000001" customHeight="1" x14ac:dyDescent="0.2">
      <c r="A35" s="11">
        <v>32</v>
      </c>
      <c r="B35" s="12" t="s">
        <v>43</v>
      </c>
      <c r="C35" s="13">
        <v>91</v>
      </c>
      <c r="D35" s="32" t="str">
        <f>CHOOSE(G35,Results!$A$2,Results!$B$2,Results!$C$2,Results!$D$2,Results!$E$2)</f>
        <v>Отличен</v>
      </c>
      <c r="E35" s="29">
        <f t="shared" si="0"/>
        <v>5.6400000000000006</v>
      </c>
      <c r="G35" s="10">
        <f t="shared" si="1"/>
        <v>5</v>
      </c>
    </row>
    <row r="36" spans="1:7" s="5" customFormat="1" ht="17.100000000000001" customHeight="1" x14ac:dyDescent="0.2">
      <c r="A36" s="11">
        <v>33</v>
      </c>
      <c r="B36" s="12" t="s">
        <v>44</v>
      </c>
      <c r="C36" s="13">
        <v>60</v>
      </c>
      <c r="D36" s="32" t="str">
        <f>CHOOSE(G36,Results!$A$2,Results!$B$2,Results!$C$2,Results!$D$2,Results!$E$2)</f>
        <v>Добър</v>
      </c>
      <c r="E36" s="29">
        <f t="shared" ref="E36:E67" si="2">2+C36/25</f>
        <v>4.4000000000000004</v>
      </c>
      <c r="G36" s="10">
        <f t="shared" si="1"/>
        <v>3</v>
      </c>
    </row>
    <row r="37" spans="1:7" s="5" customFormat="1" ht="17.100000000000001" customHeight="1" x14ac:dyDescent="0.2">
      <c r="A37" s="11">
        <v>34</v>
      </c>
      <c r="B37" s="12" t="s">
        <v>45</v>
      </c>
      <c r="C37" s="13">
        <v>84</v>
      </c>
      <c r="D37" s="32" t="str">
        <f>CHOOSE(G37,Results!$A$2,Results!$B$2,Results!$C$2,Results!$D$2,Results!$E$2)</f>
        <v>Мн. добър</v>
      </c>
      <c r="E37" s="29">
        <f t="shared" si="2"/>
        <v>5.3599999999999994</v>
      </c>
      <c r="G37" s="10">
        <f t="shared" si="1"/>
        <v>4</v>
      </c>
    </row>
    <row r="38" spans="1:7" s="5" customFormat="1" ht="17.100000000000001" customHeight="1" x14ac:dyDescent="0.2">
      <c r="A38" s="11">
        <v>35</v>
      </c>
      <c r="B38" s="12" t="s">
        <v>46</v>
      </c>
      <c r="C38" s="13">
        <v>32</v>
      </c>
      <c r="D38" s="32" t="str">
        <f>CHOOSE(G38,Results!$A$2,Results!$B$2,Results!$C$2,Results!$D$2,Results!$E$2)</f>
        <v>Среден</v>
      </c>
      <c r="E38" s="29">
        <f t="shared" si="2"/>
        <v>3.2800000000000002</v>
      </c>
      <c r="G38" s="10">
        <f t="shared" si="1"/>
        <v>2</v>
      </c>
    </row>
    <row r="39" spans="1:7" s="5" customFormat="1" ht="17.100000000000001" customHeight="1" x14ac:dyDescent="0.2">
      <c r="A39" s="11">
        <v>36</v>
      </c>
      <c r="B39" s="12" t="s">
        <v>27</v>
      </c>
      <c r="C39" s="13">
        <v>68</v>
      </c>
      <c r="D39" s="32" t="str">
        <f>CHOOSE(G39,Results!$A$2,Results!$B$2,Results!$C$2,Results!$D$2,Results!$E$2)</f>
        <v>Мн. добър</v>
      </c>
      <c r="E39" s="29">
        <f t="shared" si="2"/>
        <v>4.7200000000000006</v>
      </c>
      <c r="G39" s="10">
        <f t="shared" si="1"/>
        <v>4</v>
      </c>
    </row>
    <row r="40" spans="1:7" s="5" customFormat="1" ht="17.100000000000001" customHeight="1" x14ac:dyDescent="0.2">
      <c r="A40" s="11">
        <v>37</v>
      </c>
      <c r="B40" s="12" t="s">
        <v>47</v>
      </c>
      <c r="C40" s="13">
        <v>72</v>
      </c>
      <c r="D40" s="32" t="str">
        <f>CHOOSE(G40,Results!$A$2,Results!$B$2,Results!$C$2,Results!$D$2,Results!$E$2)</f>
        <v>Мн. добър</v>
      </c>
      <c r="E40" s="29">
        <f t="shared" si="2"/>
        <v>4.88</v>
      </c>
      <c r="G40" s="10">
        <f t="shared" si="1"/>
        <v>4</v>
      </c>
    </row>
    <row r="41" spans="1:7" s="5" customFormat="1" ht="17.100000000000001" customHeight="1" x14ac:dyDescent="0.2">
      <c r="A41" s="11">
        <v>38</v>
      </c>
      <c r="B41" s="12" t="s">
        <v>48</v>
      </c>
      <c r="C41" s="13">
        <v>80</v>
      </c>
      <c r="D41" s="32" t="str">
        <f>CHOOSE(G41,Results!$A$2,Results!$B$2,Results!$C$2,Results!$D$2,Results!$E$2)</f>
        <v>Мн. добър</v>
      </c>
      <c r="E41" s="29">
        <f t="shared" si="2"/>
        <v>5.2</v>
      </c>
      <c r="G41" s="10">
        <f t="shared" si="1"/>
        <v>4</v>
      </c>
    </row>
    <row r="42" spans="1:7" s="5" customFormat="1" ht="17.100000000000001" customHeight="1" x14ac:dyDescent="0.2">
      <c r="A42" s="11">
        <v>39</v>
      </c>
      <c r="B42" s="12" t="s">
        <v>29</v>
      </c>
      <c r="C42" s="13">
        <v>88</v>
      </c>
      <c r="D42" s="32" t="str">
        <f>CHOOSE(G42,Results!$A$2,Results!$B$2,Results!$C$2,Results!$D$2,Results!$E$2)</f>
        <v>Отличен</v>
      </c>
      <c r="E42" s="29">
        <f t="shared" si="2"/>
        <v>5.52</v>
      </c>
      <c r="G42" s="10">
        <f t="shared" si="1"/>
        <v>5</v>
      </c>
    </row>
    <row r="43" spans="1:7" s="5" customFormat="1" ht="17.100000000000001" customHeight="1" x14ac:dyDescent="0.2">
      <c r="A43" s="11">
        <v>40</v>
      </c>
      <c r="B43" s="12" t="s">
        <v>49</v>
      </c>
      <c r="C43" s="13">
        <v>92</v>
      </c>
      <c r="D43" s="32" t="str">
        <f>CHOOSE(G43,Results!$A$2,Results!$B$2,Results!$C$2,Results!$D$2,Results!$E$2)</f>
        <v>Отличен</v>
      </c>
      <c r="E43" s="29">
        <f t="shared" si="2"/>
        <v>5.68</v>
      </c>
      <c r="G43" s="10">
        <f t="shared" si="1"/>
        <v>5</v>
      </c>
    </row>
    <row r="44" spans="1:7" s="5" customFormat="1" ht="17.100000000000001" customHeight="1" x14ac:dyDescent="0.2">
      <c r="A44" s="11">
        <v>41</v>
      </c>
      <c r="B44" s="12" t="s">
        <v>50</v>
      </c>
      <c r="C44" s="13">
        <v>48</v>
      </c>
      <c r="D44" s="32" t="str">
        <f>CHOOSE(G44,Results!$A$2,Results!$B$2,Results!$C$2,Results!$D$2,Results!$E$2)</f>
        <v>Добър</v>
      </c>
      <c r="E44" s="29">
        <f t="shared" si="2"/>
        <v>3.92</v>
      </c>
      <c r="G44" s="10">
        <f t="shared" si="1"/>
        <v>3</v>
      </c>
    </row>
    <row r="45" spans="1:7" s="5" customFormat="1" ht="17.100000000000001" customHeight="1" x14ac:dyDescent="0.2">
      <c r="A45" s="11">
        <v>42</v>
      </c>
      <c r="B45" s="12" t="s">
        <v>51</v>
      </c>
      <c r="C45" s="13">
        <v>24</v>
      </c>
      <c r="D45" s="32" t="str">
        <f>CHOOSE(G45,Results!$A$2,Results!$B$2,Results!$C$2,Results!$D$2,Results!$E$2)</f>
        <v>Слаб</v>
      </c>
      <c r="E45" s="29">
        <f t="shared" si="2"/>
        <v>2.96</v>
      </c>
      <c r="G45" s="10">
        <f t="shared" si="1"/>
        <v>1</v>
      </c>
    </row>
    <row r="46" spans="1:7" s="5" customFormat="1" ht="17.100000000000001" customHeight="1" x14ac:dyDescent="0.2">
      <c r="A46" s="11">
        <v>43</v>
      </c>
      <c r="B46" s="12" t="s">
        <v>19</v>
      </c>
      <c r="C46" s="13">
        <v>72</v>
      </c>
      <c r="D46" s="32" t="str">
        <f>CHOOSE(G46,Results!$A$2,Results!$B$2,Results!$C$2,Results!$D$2,Results!$E$2)</f>
        <v>Мн. добър</v>
      </c>
      <c r="E46" s="29">
        <f t="shared" si="2"/>
        <v>4.88</v>
      </c>
      <c r="G46" s="10">
        <f t="shared" si="1"/>
        <v>4</v>
      </c>
    </row>
    <row r="47" spans="1:7" s="5" customFormat="1" ht="17.100000000000001" customHeight="1" x14ac:dyDescent="0.2">
      <c r="A47" s="11">
        <v>44</v>
      </c>
      <c r="B47" s="12" t="s">
        <v>63</v>
      </c>
      <c r="C47" s="13">
        <v>89</v>
      </c>
      <c r="D47" s="32" t="str">
        <f>CHOOSE(G47,Results!$A$2,Results!$B$2,Results!$C$2,Results!$D$2,Results!$E$2)</f>
        <v>Отличен</v>
      </c>
      <c r="E47" s="29">
        <f t="shared" si="2"/>
        <v>5.5600000000000005</v>
      </c>
      <c r="G47" s="10">
        <f t="shared" si="1"/>
        <v>5</v>
      </c>
    </row>
    <row r="48" spans="1:7" s="5" customFormat="1" ht="17.100000000000001" customHeight="1" x14ac:dyDescent="0.2">
      <c r="A48" s="11">
        <v>45</v>
      </c>
      <c r="B48" s="12" t="s">
        <v>64</v>
      </c>
      <c r="C48" s="13">
        <v>88</v>
      </c>
      <c r="D48" s="32" t="str">
        <f>CHOOSE(G48,Results!$A$2,Results!$B$2,Results!$C$2,Results!$D$2,Results!$E$2)</f>
        <v>Отличен</v>
      </c>
      <c r="E48" s="29">
        <f t="shared" si="2"/>
        <v>5.52</v>
      </c>
      <c r="G48" s="10">
        <f t="shared" si="1"/>
        <v>5</v>
      </c>
    </row>
    <row r="49" spans="1:7" s="5" customFormat="1" ht="17.100000000000001" customHeight="1" x14ac:dyDescent="0.2">
      <c r="A49" s="11">
        <v>46</v>
      </c>
      <c r="B49" s="12" t="s">
        <v>65</v>
      </c>
      <c r="C49" s="13">
        <v>98</v>
      </c>
      <c r="D49" s="32" t="str">
        <f>CHOOSE(G49,Results!$A$2,Results!$B$2,Results!$C$2,Results!$D$2,Results!$E$2)</f>
        <v>Отличен</v>
      </c>
      <c r="E49" s="29">
        <f t="shared" si="2"/>
        <v>5.92</v>
      </c>
      <c r="G49" s="10">
        <f t="shared" si="1"/>
        <v>5</v>
      </c>
    </row>
    <row r="50" spans="1:7" s="5" customFormat="1" ht="17.100000000000001" customHeight="1" x14ac:dyDescent="0.2">
      <c r="A50" s="11">
        <v>47</v>
      </c>
      <c r="B50" s="12" t="s">
        <v>66</v>
      </c>
      <c r="C50" s="13">
        <v>13</v>
      </c>
      <c r="D50" s="32" t="str">
        <f>CHOOSE(G50,Results!$A$2,Results!$B$2,Results!$C$2,Results!$D$2,Results!$E$2)</f>
        <v>Слаб</v>
      </c>
      <c r="E50" s="29">
        <f t="shared" si="2"/>
        <v>2.52</v>
      </c>
      <c r="G50" s="10">
        <f t="shared" si="1"/>
        <v>1</v>
      </c>
    </row>
    <row r="51" spans="1:7" s="5" customFormat="1" ht="17.100000000000001" customHeight="1" x14ac:dyDescent="0.2">
      <c r="A51" s="11">
        <v>48</v>
      </c>
      <c r="B51" s="12" t="s">
        <v>67</v>
      </c>
      <c r="C51" s="13">
        <v>89</v>
      </c>
      <c r="D51" s="32" t="str">
        <f>CHOOSE(G51,Results!$A$2,Results!$B$2,Results!$C$2,Results!$D$2,Results!$E$2)</f>
        <v>Отличен</v>
      </c>
      <c r="E51" s="29">
        <f t="shared" si="2"/>
        <v>5.5600000000000005</v>
      </c>
      <c r="G51" s="10">
        <f t="shared" si="1"/>
        <v>5</v>
      </c>
    </row>
    <row r="52" spans="1:7" s="5" customFormat="1" ht="17.100000000000001" customHeight="1" x14ac:dyDescent="0.2">
      <c r="A52" s="11">
        <v>49</v>
      </c>
      <c r="B52" s="12" t="s">
        <v>68</v>
      </c>
      <c r="C52" s="13">
        <v>45</v>
      </c>
      <c r="D52" s="32" t="str">
        <f>CHOOSE(G52,Results!$A$2,Results!$B$2,Results!$C$2,Results!$D$2,Results!$E$2)</f>
        <v>Добър</v>
      </c>
      <c r="E52" s="29">
        <f t="shared" si="2"/>
        <v>3.8</v>
      </c>
      <c r="G52" s="10">
        <f t="shared" si="1"/>
        <v>3</v>
      </c>
    </row>
    <row r="53" spans="1:7" s="5" customFormat="1" ht="17.100000000000001" customHeight="1" x14ac:dyDescent="0.2">
      <c r="A53" s="11">
        <v>50</v>
      </c>
      <c r="B53" s="12" t="s">
        <v>69</v>
      </c>
      <c r="C53" s="13">
        <v>100</v>
      </c>
      <c r="D53" s="32" t="str">
        <f>CHOOSE(G53,Results!$A$2,Results!$B$2,Results!$C$2,Results!$D$2,Results!$E$2)</f>
        <v>Отличен</v>
      </c>
      <c r="E53" s="29">
        <f t="shared" si="2"/>
        <v>6</v>
      </c>
      <c r="G53" s="10">
        <f t="shared" si="1"/>
        <v>5</v>
      </c>
    </row>
    <row r="54" spans="1:7" s="5" customFormat="1" ht="17.100000000000001" customHeight="1" x14ac:dyDescent="0.2">
      <c r="A54" s="11">
        <v>51</v>
      </c>
      <c r="B54" s="12" t="s">
        <v>70</v>
      </c>
      <c r="C54" s="13">
        <v>15</v>
      </c>
      <c r="D54" s="32" t="str">
        <f>CHOOSE(G54,Results!$A$2,Results!$B$2,Results!$C$2,Results!$D$2,Results!$E$2)</f>
        <v>Слаб</v>
      </c>
      <c r="E54" s="29">
        <f t="shared" si="2"/>
        <v>2.6</v>
      </c>
      <c r="G54" s="10">
        <f t="shared" si="1"/>
        <v>1</v>
      </c>
    </row>
    <row r="55" spans="1:7" s="5" customFormat="1" ht="17.100000000000001" customHeight="1" x14ac:dyDescent="0.2">
      <c r="A55" s="11">
        <v>52</v>
      </c>
      <c r="B55" s="12" t="s">
        <v>71</v>
      </c>
      <c r="C55" s="13">
        <v>66</v>
      </c>
      <c r="D55" s="32" t="str">
        <f>CHOOSE(G55,Results!$A$2,Results!$B$2,Results!$C$2,Results!$D$2,Results!$E$2)</f>
        <v>Мн. добър</v>
      </c>
      <c r="E55" s="29">
        <f t="shared" si="2"/>
        <v>4.6400000000000006</v>
      </c>
      <c r="G55" s="10">
        <f t="shared" si="1"/>
        <v>4</v>
      </c>
    </row>
    <row r="56" spans="1:7" s="5" customFormat="1" ht="17.100000000000001" customHeight="1" x14ac:dyDescent="0.2">
      <c r="A56" s="11">
        <v>53</v>
      </c>
      <c r="B56" s="12" t="s">
        <v>72</v>
      </c>
      <c r="C56" s="13">
        <v>62</v>
      </c>
      <c r="D56" s="32" t="str">
        <f>CHOOSE(G56,Results!$A$2,Results!$B$2,Results!$C$2,Results!$D$2,Results!$E$2)</f>
        <v>Добър</v>
      </c>
      <c r="E56" s="29">
        <f t="shared" si="2"/>
        <v>4.4800000000000004</v>
      </c>
      <c r="G56" s="10">
        <f t="shared" si="1"/>
        <v>3</v>
      </c>
    </row>
    <row r="57" spans="1:7" s="5" customFormat="1" ht="17.100000000000001" customHeight="1" x14ac:dyDescent="0.2">
      <c r="A57" s="11">
        <v>54</v>
      </c>
      <c r="B57" s="12" t="s">
        <v>73</v>
      </c>
      <c r="C57" s="13">
        <v>77</v>
      </c>
      <c r="D57" s="32" t="str">
        <f>CHOOSE(G57,Results!$A$2,Results!$B$2,Results!$C$2,Results!$D$2,Results!$E$2)</f>
        <v>Мн. добър</v>
      </c>
      <c r="E57" s="29">
        <f t="shared" si="2"/>
        <v>5.08</v>
      </c>
      <c r="G57" s="10">
        <f t="shared" si="1"/>
        <v>4</v>
      </c>
    </row>
    <row r="58" spans="1:7" s="5" customFormat="1" ht="17.100000000000001" customHeight="1" x14ac:dyDescent="0.2">
      <c r="A58" s="11">
        <v>55</v>
      </c>
      <c r="B58" s="12" t="s">
        <v>74</v>
      </c>
      <c r="C58" s="13">
        <v>91</v>
      </c>
      <c r="D58" s="32" t="str">
        <f>CHOOSE(G58,Results!$A$2,Results!$B$2,Results!$C$2,Results!$D$2,Results!$E$2)</f>
        <v>Отличен</v>
      </c>
      <c r="E58" s="29">
        <f t="shared" si="2"/>
        <v>5.6400000000000006</v>
      </c>
      <c r="G58" s="10">
        <f t="shared" si="1"/>
        <v>5</v>
      </c>
    </row>
    <row r="59" spans="1:7" s="5" customFormat="1" ht="17.100000000000001" customHeight="1" x14ac:dyDescent="0.2">
      <c r="A59" s="11">
        <v>56</v>
      </c>
      <c r="B59" s="12" t="s">
        <v>75</v>
      </c>
      <c r="C59" s="13">
        <v>94</v>
      </c>
      <c r="D59" s="32" t="str">
        <f>CHOOSE(G59,Results!$A$2,Results!$B$2,Results!$C$2,Results!$D$2,Results!$E$2)</f>
        <v>Отличен</v>
      </c>
      <c r="E59" s="29">
        <f t="shared" si="2"/>
        <v>5.76</v>
      </c>
      <c r="G59" s="10">
        <f t="shared" si="1"/>
        <v>5</v>
      </c>
    </row>
    <row r="60" spans="1:7" s="5" customFormat="1" ht="17.100000000000001" customHeight="1" x14ac:dyDescent="0.2">
      <c r="A60" s="11">
        <v>57</v>
      </c>
      <c r="B60" s="12" t="s">
        <v>76</v>
      </c>
      <c r="C60" s="13">
        <v>25</v>
      </c>
      <c r="D60" s="32" t="str">
        <f>CHOOSE(G60,Results!$A$2,Results!$B$2,Results!$C$2,Results!$D$2,Results!$E$2)</f>
        <v>Среден</v>
      </c>
      <c r="E60" s="29">
        <f t="shared" si="2"/>
        <v>3</v>
      </c>
      <c r="G60" s="10">
        <f t="shared" si="1"/>
        <v>2</v>
      </c>
    </row>
    <row r="61" spans="1:7" s="5" customFormat="1" ht="17.100000000000001" customHeight="1" x14ac:dyDescent="0.2">
      <c r="A61" s="11">
        <v>58</v>
      </c>
      <c r="B61" s="12" t="s">
        <v>77</v>
      </c>
      <c r="C61" s="13">
        <v>94</v>
      </c>
      <c r="D61" s="32" t="str">
        <f>CHOOSE(G61,Results!$A$2,Results!$B$2,Results!$C$2,Results!$D$2,Results!$E$2)</f>
        <v>Отличен</v>
      </c>
      <c r="E61" s="29">
        <f t="shared" si="2"/>
        <v>5.76</v>
      </c>
      <c r="G61" s="10">
        <f t="shared" si="1"/>
        <v>5</v>
      </c>
    </row>
    <row r="62" spans="1:7" s="5" customFormat="1" ht="17.100000000000001" customHeight="1" x14ac:dyDescent="0.2">
      <c r="A62" s="11">
        <v>59</v>
      </c>
      <c r="B62" s="12" t="s">
        <v>78</v>
      </c>
      <c r="C62" s="13">
        <v>56</v>
      </c>
      <c r="D62" s="32" t="str">
        <f>CHOOSE(G62,Results!$A$2,Results!$B$2,Results!$C$2,Results!$D$2,Results!$E$2)</f>
        <v>Добър</v>
      </c>
      <c r="E62" s="29">
        <f t="shared" si="2"/>
        <v>4.24</v>
      </c>
      <c r="G62" s="10">
        <f t="shared" si="1"/>
        <v>3</v>
      </c>
    </row>
    <row r="63" spans="1:7" s="5" customFormat="1" ht="17.100000000000001" customHeight="1" x14ac:dyDescent="0.2">
      <c r="A63" s="11">
        <v>60</v>
      </c>
      <c r="B63" s="12" t="s">
        <v>79</v>
      </c>
      <c r="C63" s="13">
        <v>91</v>
      </c>
      <c r="D63" s="32" t="str">
        <f>CHOOSE(G63,Results!$A$2,Results!$B$2,Results!$C$2,Results!$D$2,Results!$E$2)</f>
        <v>Отличен</v>
      </c>
      <c r="E63" s="29">
        <f t="shared" si="2"/>
        <v>5.6400000000000006</v>
      </c>
      <c r="G63" s="10">
        <f t="shared" si="1"/>
        <v>5</v>
      </c>
    </row>
    <row r="64" spans="1:7" s="5" customFormat="1" ht="17.100000000000001" customHeight="1" x14ac:dyDescent="0.2">
      <c r="A64" s="11">
        <v>61</v>
      </c>
      <c r="B64" s="12" t="s">
        <v>80</v>
      </c>
      <c r="C64" s="13">
        <v>88</v>
      </c>
      <c r="D64" s="32" t="str">
        <f>CHOOSE(G64,Results!$A$2,Results!$B$2,Results!$C$2,Results!$D$2,Results!$E$2)</f>
        <v>Отличен</v>
      </c>
      <c r="E64" s="29">
        <f t="shared" si="2"/>
        <v>5.52</v>
      </c>
      <c r="G64" s="10">
        <f t="shared" si="1"/>
        <v>5</v>
      </c>
    </row>
    <row r="65" spans="1:7" s="5" customFormat="1" ht="17.100000000000001" customHeight="1" x14ac:dyDescent="0.2">
      <c r="A65" s="11">
        <v>62</v>
      </c>
      <c r="B65" s="12" t="s">
        <v>81</v>
      </c>
      <c r="C65" s="13">
        <v>72</v>
      </c>
      <c r="D65" s="32" t="str">
        <f>CHOOSE(G65,Results!$A$2,Results!$B$2,Results!$C$2,Results!$D$2,Results!$E$2)</f>
        <v>Мн. добър</v>
      </c>
      <c r="E65" s="29">
        <f t="shared" si="2"/>
        <v>4.88</v>
      </c>
      <c r="G65" s="10">
        <f t="shared" si="1"/>
        <v>4</v>
      </c>
    </row>
    <row r="66" spans="1:7" s="5" customFormat="1" ht="17.100000000000001" customHeight="1" x14ac:dyDescent="0.2">
      <c r="A66" s="11">
        <v>63</v>
      </c>
      <c r="B66" s="12" t="s">
        <v>82</v>
      </c>
      <c r="C66" s="13">
        <v>88</v>
      </c>
      <c r="D66" s="32" t="str">
        <f>CHOOSE(G66,Results!$A$2,Results!$B$2,Results!$C$2,Results!$D$2,Results!$E$2)</f>
        <v>Отличен</v>
      </c>
      <c r="E66" s="29">
        <f t="shared" si="2"/>
        <v>5.52</v>
      </c>
      <c r="G66" s="10">
        <f t="shared" si="1"/>
        <v>5</v>
      </c>
    </row>
    <row r="67" spans="1:7" s="5" customFormat="1" ht="17.100000000000001" customHeight="1" x14ac:dyDescent="0.2">
      <c r="A67" s="11">
        <v>64</v>
      </c>
      <c r="B67" s="12" t="s">
        <v>83</v>
      </c>
      <c r="C67" s="13">
        <v>55</v>
      </c>
      <c r="D67" s="32" t="str">
        <f>CHOOSE(G67,Results!$A$2,Results!$B$2,Results!$C$2,Results!$D$2,Results!$E$2)</f>
        <v>Добър</v>
      </c>
      <c r="E67" s="29">
        <f t="shared" si="2"/>
        <v>4.2</v>
      </c>
      <c r="G67" s="10">
        <f t="shared" si="1"/>
        <v>3</v>
      </c>
    </row>
    <row r="68" spans="1:7" s="5" customFormat="1" ht="17.100000000000001" customHeight="1" x14ac:dyDescent="0.2">
      <c r="A68" s="11">
        <v>65</v>
      </c>
      <c r="B68" s="12" t="s">
        <v>84</v>
      </c>
      <c r="C68" s="13">
        <v>43</v>
      </c>
      <c r="D68" s="32" t="str">
        <f>CHOOSE(G68,Results!$A$2,Results!$B$2,Results!$C$2,Results!$D$2,Results!$E$2)</f>
        <v>Добър</v>
      </c>
      <c r="E68" s="29">
        <f t="shared" ref="E68:E103" si="3">2+C68/25</f>
        <v>3.7199999999999998</v>
      </c>
      <c r="G68" s="10">
        <f t="shared" si="1"/>
        <v>3</v>
      </c>
    </row>
    <row r="69" spans="1:7" s="5" customFormat="1" ht="17.100000000000001" customHeight="1" x14ac:dyDescent="0.2">
      <c r="A69" s="11">
        <v>66</v>
      </c>
      <c r="B69" s="12" t="s">
        <v>85</v>
      </c>
      <c r="C69" s="13">
        <v>87</v>
      </c>
      <c r="D69" s="32" t="str">
        <f>CHOOSE(G69,Results!$A$2,Results!$B$2,Results!$C$2,Results!$D$2,Results!$E$2)</f>
        <v>Мн. добър</v>
      </c>
      <c r="E69" s="29">
        <f t="shared" si="3"/>
        <v>5.48</v>
      </c>
      <c r="G69" s="10">
        <f t="shared" si="1"/>
        <v>4</v>
      </c>
    </row>
    <row r="70" spans="1:7" s="5" customFormat="1" ht="17.100000000000001" customHeight="1" x14ac:dyDescent="0.2">
      <c r="A70" s="11">
        <v>67</v>
      </c>
      <c r="B70" s="12" t="s">
        <v>86</v>
      </c>
      <c r="C70" s="13">
        <v>78</v>
      </c>
      <c r="D70" s="32" t="str">
        <f>CHOOSE(G70,Results!$A$2,Results!$B$2,Results!$C$2,Results!$D$2,Results!$E$2)</f>
        <v>Мн. добър</v>
      </c>
      <c r="E70" s="29">
        <f t="shared" si="3"/>
        <v>5.12</v>
      </c>
      <c r="G70" s="10">
        <f t="shared" si="1"/>
        <v>4</v>
      </c>
    </row>
    <row r="71" spans="1:7" s="5" customFormat="1" ht="17.100000000000001" customHeight="1" x14ac:dyDescent="0.2">
      <c r="A71" s="11">
        <v>68</v>
      </c>
      <c r="B71" s="12" t="s">
        <v>87</v>
      </c>
      <c r="C71" s="13">
        <v>72</v>
      </c>
      <c r="D71" s="32" t="str">
        <f>CHOOSE(G71,Results!$A$2,Results!$B$2,Results!$C$2,Results!$D$2,Results!$E$2)</f>
        <v>Мн. добър</v>
      </c>
      <c r="E71" s="29">
        <f t="shared" si="3"/>
        <v>4.88</v>
      </c>
      <c r="G71" s="10">
        <f t="shared" si="1"/>
        <v>4</v>
      </c>
    </row>
    <row r="72" spans="1:7" s="5" customFormat="1" ht="17.100000000000001" customHeight="1" x14ac:dyDescent="0.2">
      <c r="A72" s="11">
        <v>69</v>
      </c>
      <c r="B72" s="12" t="s">
        <v>88</v>
      </c>
      <c r="C72" s="13">
        <v>76</v>
      </c>
      <c r="D72" s="32" t="str">
        <f>CHOOSE(G72,Results!$A$2,Results!$B$2,Results!$C$2,Results!$D$2,Results!$E$2)</f>
        <v>Мн. добър</v>
      </c>
      <c r="E72" s="29">
        <f t="shared" si="3"/>
        <v>5.04</v>
      </c>
      <c r="G72" s="10">
        <f t="shared" si="1"/>
        <v>4</v>
      </c>
    </row>
    <row r="73" spans="1:7" s="5" customFormat="1" ht="17.100000000000001" customHeight="1" x14ac:dyDescent="0.2">
      <c r="A73" s="11">
        <v>70</v>
      </c>
      <c r="B73" s="12" t="s">
        <v>89</v>
      </c>
      <c r="C73" s="13">
        <v>89</v>
      </c>
      <c r="D73" s="32" t="str">
        <f>CHOOSE(G73,Results!$A$2,Results!$B$2,Results!$C$2,Results!$D$2,Results!$E$2)</f>
        <v>Отличен</v>
      </c>
      <c r="E73" s="29">
        <f t="shared" si="3"/>
        <v>5.5600000000000005</v>
      </c>
      <c r="G73" s="10">
        <f t="shared" si="1"/>
        <v>5</v>
      </c>
    </row>
    <row r="74" spans="1:7" s="5" customFormat="1" ht="17.100000000000001" customHeight="1" x14ac:dyDescent="0.2">
      <c r="A74" s="11">
        <v>71</v>
      </c>
      <c r="B74" s="12" t="s">
        <v>90</v>
      </c>
      <c r="C74" s="13">
        <v>70</v>
      </c>
      <c r="D74" s="32" t="str">
        <f>CHOOSE(G74,Results!$A$2,Results!$B$2,Results!$C$2,Results!$D$2,Results!$E$2)</f>
        <v>Мн. добър</v>
      </c>
      <c r="E74" s="29">
        <f t="shared" si="3"/>
        <v>4.8</v>
      </c>
      <c r="G74" s="10">
        <f t="shared" si="1"/>
        <v>4</v>
      </c>
    </row>
    <row r="75" spans="1:7" s="5" customFormat="1" ht="17.100000000000001" customHeight="1" x14ac:dyDescent="0.2">
      <c r="A75" s="11">
        <v>72</v>
      </c>
      <c r="B75" s="12" t="s">
        <v>91</v>
      </c>
      <c r="C75" s="13">
        <v>89</v>
      </c>
      <c r="D75" s="32" t="str">
        <f>CHOOSE(G75,Results!$A$2,Results!$B$2,Results!$C$2,Results!$D$2,Results!$E$2)</f>
        <v>Отличен</v>
      </c>
      <c r="E75" s="29">
        <f t="shared" si="3"/>
        <v>5.5600000000000005</v>
      </c>
      <c r="G75" s="10">
        <f t="shared" si="1"/>
        <v>5</v>
      </c>
    </row>
    <row r="76" spans="1:7" s="5" customFormat="1" ht="17.100000000000001" customHeight="1" x14ac:dyDescent="0.2">
      <c r="A76" s="11">
        <v>73</v>
      </c>
      <c r="B76" s="12" t="s">
        <v>92</v>
      </c>
      <c r="C76" s="13">
        <v>45</v>
      </c>
      <c r="D76" s="32" t="str">
        <f>CHOOSE(G76,Results!$A$2,Results!$B$2,Results!$C$2,Results!$D$2,Results!$E$2)</f>
        <v>Добър</v>
      </c>
      <c r="E76" s="29">
        <f t="shared" si="3"/>
        <v>3.8</v>
      </c>
      <c r="G76" s="10">
        <f t="shared" si="1"/>
        <v>3</v>
      </c>
    </row>
    <row r="77" spans="1:7" s="5" customFormat="1" ht="17.100000000000001" customHeight="1" x14ac:dyDescent="0.2">
      <c r="A77" s="11">
        <v>74</v>
      </c>
      <c r="B77" s="12" t="s">
        <v>93</v>
      </c>
      <c r="C77" s="13">
        <v>66</v>
      </c>
      <c r="D77" s="32" t="str">
        <f>CHOOSE(G77,Results!$A$2,Results!$B$2,Results!$C$2,Results!$D$2,Results!$E$2)</f>
        <v>Мн. добър</v>
      </c>
      <c r="E77" s="29">
        <f t="shared" si="3"/>
        <v>4.6400000000000006</v>
      </c>
      <c r="G77" s="10">
        <f t="shared" si="1"/>
        <v>4</v>
      </c>
    </row>
    <row r="78" spans="1:7" s="5" customFormat="1" ht="17.100000000000001" customHeight="1" x14ac:dyDescent="0.2">
      <c r="A78" s="11">
        <v>75</v>
      </c>
      <c r="B78" s="12" t="s">
        <v>94</v>
      </c>
      <c r="C78" s="13">
        <v>29</v>
      </c>
      <c r="D78" s="32" t="str">
        <f>CHOOSE(G78,Results!$A$2,Results!$B$2,Results!$C$2,Results!$D$2,Results!$E$2)</f>
        <v>Среден</v>
      </c>
      <c r="E78" s="29">
        <f t="shared" si="3"/>
        <v>3.16</v>
      </c>
      <c r="G78" s="10">
        <f t="shared" si="1"/>
        <v>2</v>
      </c>
    </row>
    <row r="79" spans="1:7" s="5" customFormat="1" ht="17.100000000000001" customHeight="1" x14ac:dyDescent="0.2">
      <c r="A79" s="11">
        <v>76</v>
      </c>
      <c r="B79" s="12" t="s">
        <v>104</v>
      </c>
      <c r="C79" s="13">
        <v>15</v>
      </c>
      <c r="D79" s="32" t="str">
        <f>CHOOSE(G79,Results!$A$2,Results!$B$2,Results!$C$2,Results!$D$2,Results!$E$2)</f>
        <v>Слаб</v>
      </c>
      <c r="E79" s="29">
        <f t="shared" si="3"/>
        <v>2.6</v>
      </c>
      <c r="G79" s="10">
        <f t="shared" si="1"/>
        <v>1</v>
      </c>
    </row>
    <row r="80" spans="1:7" s="5" customFormat="1" ht="17.100000000000001" customHeight="1" x14ac:dyDescent="0.2">
      <c r="A80" s="11">
        <v>77</v>
      </c>
      <c r="B80" s="12" t="s">
        <v>95</v>
      </c>
      <c r="C80" s="13">
        <v>64</v>
      </c>
      <c r="D80" s="32" t="str">
        <f>CHOOSE(G80,Results!$A$2,Results!$B$2,Results!$C$2,Results!$D$2,Results!$E$2)</f>
        <v>Мн. добър</v>
      </c>
      <c r="E80" s="29">
        <f t="shared" si="3"/>
        <v>4.5600000000000005</v>
      </c>
      <c r="G80" s="10">
        <f t="shared" si="1"/>
        <v>4</v>
      </c>
    </row>
    <row r="81" spans="1:7" s="5" customFormat="1" ht="17.100000000000001" customHeight="1" x14ac:dyDescent="0.2">
      <c r="A81" s="11">
        <v>78</v>
      </c>
      <c r="B81" s="12" t="s">
        <v>96</v>
      </c>
      <c r="C81" s="13">
        <v>89</v>
      </c>
      <c r="D81" s="32" t="str">
        <f>CHOOSE(G81,Results!$A$2,Results!$B$2,Results!$C$2,Results!$D$2,Results!$E$2)</f>
        <v>Отличен</v>
      </c>
      <c r="E81" s="29">
        <f t="shared" si="3"/>
        <v>5.5600000000000005</v>
      </c>
      <c r="G81" s="10">
        <f t="shared" si="1"/>
        <v>5</v>
      </c>
    </row>
    <row r="82" spans="1:7" s="5" customFormat="1" ht="17.100000000000001" customHeight="1" x14ac:dyDescent="0.2">
      <c r="A82" s="11">
        <v>79</v>
      </c>
      <c r="B82" s="12" t="s">
        <v>97</v>
      </c>
      <c r="C82" s="13">
        <v>72</v>
      </c>
      <c r="D82" s="32" t="str">
        <f>CHOOSE(G82,Results!$A$2,Results!$B$2,Results!$C$2,Results!$D$2,Results!$E$2)</f>
        <v>Мн. добър</v>
      </c>
      <c r="E82" s="29">
        <f t="shared" si="3"/>
        <v>4.88</v>
      </c>
      <c r="G82" s="10">
        <f t="shared" si="1"/>
        <v>4</v>
      </c>
    </row>
    <row r="83" spans="1:7" s="5" customFormat="1" ht="17.100000000000001" customHeight="1" x14ac:dyDescent="0.2">
      <c r="A83" s="11">
        <v>80</v>
      </c>
      <c r="B83" s="12" t="s">
        <v>98</v>
      </c>
      <c r="C83" s="13">
        <v>72</v>
      </c>
      <c r="D83" s="32" t="str">
        <f>CHOOSE(G83,Results!$A$2,Results!$B$2,Results!$C$2,Results!$D$2,Results!$E$2)</f>
        <v>Мн. добър</v>
      </c>
      <c r="E83" s="29">
        <f t="shared" si="3"/>
        <v>4.88</v>
      </c>
      <c r="G83" s="10">
        <f t="shared" si="1"/>
        <v>4</v>
      </c>
    </row>
    <row r="84" spans="1:7" s="5" customFormat="1" ht="17.100000000000001" customHeight="1" x14ac:dyDescent="0.2">
      <c r="A84" s="11">
        <v>81</v>
      </c>
      <c r="B84" s="12" t="s">
        <v>99</v>
      </c>
      <c r="C84" s="13">
        <v>72</v>
      </c>
      <c r="D84" s="32" t="str">
        <f>CHOOSE(G84,Results!$A$2,Results!$B$2,Results!$C$2,Results!$D$2,Results!$E$2)</f>
        <v>Мн. добър</v>
      </c>
      <c r="E84" s="29">
        <f t="shared" si="3"/>
        <v>4.88</v>
      </c>
      <c r="G84" s="10">
        <f t="shared" si="1"/>
        <v>4</v>
      </c>
    </row>
    <row r="85" spans="1:7" s="5" customFormat="1" ht="17.100000000000001" customHeight="1" x14ac:dyDescent="0.2">
      <c r="A85" s="11">
        <v>82</v>
      </c>
      <c r="B85" s="12" t="s">
        <v>100</v>
      </c>
      <c r="C85" s="13">
        <v>89</v>
      </c>
      <c r="D85" s="32" t="str">
        <f>CHOOSE(G85,Results!$A$2,Results!$B$2,Results!$C$2,Results!$D$2,Results!$E$2)</f>
        <v>Отличен</v>
      </c>
      <c r="E85" s="29">
        <f t="shared" si="3"/>
        <v>5.5600000000000005</v>
      </c>
      <c r="G85" s="10">
        <f t="shared" si="1"/>
        <v>5</v>
      </c>
    </row>
    <row r="86" spans="1:7" s="5" customFormat="1" ht="17.100000000000001" customHeight="1" x14ac:dyDescent="0.2">
      <c r="A86" s="11">
        <v>83</v>
      </c>
      <c r="B86" s="12" t="s">
        <v>101</v>
      </c>
      <c r="C86" s="13">
        <v>72</v>
      </c>
      <c r="D86" s="32" t="str">
        <f>CHOOSE(G86,Results!$A$2,Results!$B$2,Results!$C$2,Results!$D$2,Results!$E$2)</f>
        <v>Мн. добър</v>
      </c>
      <c r="E86" s="29">
        <f t="shared" si="3"/>
        <v>4.88</v>
      </c>
      <c r="G86" s="10">
        <f t="shared" si="1"/>
        <v>4</v>
      </c>
    </row>
    <row r="87" spans="1:7" s="5" customFormat="1" ht="17.100000000000001" customHeight="1" x14ac:dyDescent="0.2">
      <c r="A87" s="11">
        <v>84</v>
      </c>
      <c r="B87" s="12" t="s">
        <v>102</v>
      </c>
      <c r="C87" s="13">
        <v>45</v>
      </c>
      <c r="D87" s="32" t="str">
        <f>CHOOSE(G87,Results!$A$2,Results!$B$2,Results!$C$2,Results!$D$2,Results!$E$2)</f>
        <v>Добър</v>
      </c>
      <c r="E87" s="29">
        <f t="shared" si="3"/>
        <v>3.8</v>
      </c>
      <c r="G87" s="10">
        <f t="shared" si="1"/>
        <v>3</v>
      </c>
    </row>
    <row r="88" spans="1:7" s="5" customFormat="1" ht="17.100000000000001" customHeight="1" x14ac:dyDescent="0.2">
      <c r="A88" s="11">
        <v>85</v>
      </c>
      <c r="B88" s="12" t="s">
        <v>103</v>
      </c>
      <c r="C88" s="13">
        <v>72</v>
      </c>
      <c r="D88" s="32" t="str">
        <f>CHOOSE(G88,Results!$A$2,Results!$B$2,Results!$C$2,Results!$D$2,Results!$E$2)</f>
        <v>Мн. добър</v>
      </c>
      <c r="E88" s="29">
        <f t="shared" si="3"/>
        <v>4.88</v>
      </c>
      <c r="G88" s="10">
        <f t="shared" si="1"/>
        <v>4</v>
      </c>
    </row>
    <row r="89" spans="1:7" s="5" customFormat="1" ht="17.100000000000001" customHeight="1" x14ac:dyDescent="0.2">
      <c r="A89" s="11">
        <v>86</v>
      </c>
      <c r="B89" s="12" t="s">
        <v>22</v>
      </c>
      <c r="C89" s="13">
        <v>35</v>
      </c>
      <c r="D89" s="32" t="str">
        <f>CHOOSE(G89,Results!$A$2,Results!$B$2,Results!$C$2,Results!$D$2,Results!$E$2)</f>
        <v>Среден</v>
      </c>
      <c r="E89" s="29">
        <f t="shared" si="3"/>
        <v>3.4</v>
      </c>
      <c r="G89" s="10">
        <f t="shared" si="1"/>
        <v>2</v>
      </c>
    </row>
    <row r="90" spans="1:7" s="5" customFormat="1" ht="17.100000000000001" customHeight="1" x14ac:dyDescent="0.2">
      <c r="A90" s="11">
        <v>87</v>
      </c>
      <c r="B90" s="12" t="s">
        <v>57</v>
      </c>
      <c r="C90" s="13">
        <v>76</v>
      </c>
      <c r="D90" s="32" t="str">
        <f>CHOOSE(G90,Results!$A$2,Results!$B$2,Results!$C$2,Results!$D$2,Results!$E$2)</f>
        <v>Мн. добър</v>
      </c>
      <c r="E90" s="29">
        <f t="shared" si="3"/>
        <v>5.04</v>
      </c>
      <c r="G90" s="10">
        <f t="shared" si="1"/>
        <v>4</v>
      </c>
    </row>
    <row r="91" spans="1:7" s="5" customFormat="1" ht="17.100000000000001" customHeight="1" x14ac:dyDescent="0.2">
      <c r="A91" s="11">
        <v>88</v>
      </c>
      <c r="B91" s="12" t="s">
        <v>58</v>
      </c>
      <c r="C91" s="13">
        <v>92</v>
      </c>
      <c r="D91" s="32" t="str">
        <f>CHOOSE(G91,Results!$A$2,Results!$B$2,Results!$C$2,Results!$D$2,Results!$E$2)</f>
        <v>Отличен</v>
      </c>
      <c r="E91" s="29">
        <f t="shared" si="3"/>
        <v>5.68</v>
      </c>
      <c r="G91" s="10">
        <f t="shared" si="1"/>
        <v>5</v>
      </c>
    </row>
    <row r="92" spans="1:7" s="5" customFormat="1" ht="17.100000000000001" customHeight="1" x14ac:dyDescent="0.2">
      <c r="A92" s="11">
        <v>89</v>
      </c>
      <c r="B92" s="12" t="s">
        <v>52</v>
      </c>
      <c r="C92" s="13">
        <v>44</v>
      </c>
      <c r="D92" s="32" t="str">
        <f>CHOOSE(G92,Results!$A$2,Results!$B$2,Results!$C$2,Results!$D$2,Results!$E$2)</f>
        <v>Добър</v>
      </c>
      <c r="E92" s="29">
        <f t="shared" si="3"/>
        <v>3.76</v>
      </c>
      <c r="G92" s="10">
        <f t="shared" si="1"/>
        <v>3</v>
      </c>
    </row>
    <row r="93" spans="1:7" s="5" customFormat="1" ht="17.100000000000001" customHeight="1" x14ac:dyDescent="0.2">
      <c r="A93" s="11">
        <v>90</v>
      </c>
      <c r="B93" s="12" t="s">
        <v>53</v>
      </c>
      <c r="C93" s="13">
        <v>52</v>
      </c>
      <c r="D93" s="32" t="str">
        <f>CHOOSE(G93,Results!$A$2,Results!$B$2,Results!$C$2,Results!$D$2,Results!$E$2)</f>
        <v>Добър</v>
      </c>
      <c r="E93" s="29">
        <f t="shared" si="3"/>
        <v>4.08</v>
      </c>
      <c r="G93" s="10">
        <f t="shared" si="1"/>
        <v>3</v>
      </c>
    </row>
    <row r="94" spans="1:7" s="5" customFormat="1" ht="17.100000000000001" customHeight="1" x14ac:dyDescent="0.2">
      <c r="A94" s="11">
        <v>91</v>
      </c>
      <c r="B94" s="12" t="s">
        <v>20</v>
      </c>
      <c r="C94" s="13">
        <v>88</v>
      </c>
      <c r="D94" s="32" t="str">
        <f>CHOOSE(G94,Results!$A$2,Results!$B$2,Results!$C$2,Results!$D$2,Results!$E$2)</f>
        <v>Отличен</v>
      </c>
      <c r="E94" s="29">
        <f t="shared" si="3"/>
        <v>5.52</v>
      </c>
      <c r="G94" s="10">
        <f t="shared" si="1"/>
        <v>5</v>
      </c>
    </row>
    <row r="95" spans="1:7" s="5" customFormat="1" ht="17.100000000000001" customHeight="1" x14ac:dyDescent="0.2">
      <c r="A95" s="11">
        <v>92</v>
      </c>
      <c r="B95" s="12" t="s">
        <v>23</v>
      </c>
      <c r="C95" s="13">
        <v>12</v>
      </c>
      <c r="D95" s="32" t="str">
        <f>CHOOSE(G95,Results!$A$2,Results!$B$2,Results!$C$2,Results!$D$2,Results!$E$2)</f>
        <v>Слаб</v>
      </c>
      <c r="E95" s="29">
        <f t="shared" si="3"/>
        <v>2.48</v>
      </c>
      <c r="G95" s="10">
        <f t="shared" si="1"/>
        <v>1</v>
      </c>
    </row>
    <row r="96" spans="1:7" s="5" customFormat="1" ht="17.100000000000001" customHeight="1" x14ac:dyDescent="0.2">
      <c r="A96" s="11">
        <v>93</v>
      </c>
      <c r="B96" s="12" t="s">
        <v>25</v>
      </c>
      <c r="C96" s="13">
        <v>78</v>
      </c>
      <c r="D96" s="32" t="str">
        <f>CHOOSE(G96,Results!$A$2,Results!$B$2,Results!$C$2,Results!$D$2,Results!$E$2)</f>
        <v>Мн. добър</v>
      </c>
      <c r="E96" s="29">
        <f t="shared" si="3"/>
        <v>5.12</v>
      </c>
      <c r="G96" s="10">
        <f t="shared" si="1"/>
        <v>4</v>
      </c>
    </row>
    <row r="97" spans="1:7" s="5" customFormat="1" ht="17.100000000000001" customHeight="1" x14ac:dyDescent="0.2">
      <c r="A97" s="11">
        <v>94</v>
      </c>
      <c r="B97" s="12" t="s">
        <v>3</v>
      </c>
      <c r="C97" s="13">
        <v>89</v>
      </c>
      <c r="D97" s="32" t="str">
        <f>CHOOSE(G97,Results!$A$2,Results!$B$2,Results!$C$2,Results!$D$2,Results!$E$2)</f>
        <v>Отличен</v>
      </c>
      <c r="E97" s="29">
        <f t="shared" si="3"/>
        <v>5.5600000000000005</v>
      </c>
      <c r="G97" s="10">
        <f t="shared" si="1"/>
        <v>5</v>
      </c>
    </row>
    <row r="98" spans="1:7" s="5" customFormat="1" ht="17.100000000000001" customHeight="1" x14ac:dyDescent="0.2">
      <c r="A98" s="11">
        <v>95</v>
      </c>
      <c r="B98" s="12" t="s">
        <v>16</v>
      </c>
      <c r="C98" s="13">
        <v>91</v>
      </c>
      <c r="D98" s="32" t="str">
        <f>CHOOSE(G98,Results!$A$2,Results!$B$2,Results!$C$2,Results!$D$2,Results!$E$2)</f>
        <v>Отличен</v>
      </c>
      <c r="E98" s="29">
        <f t="shared" si="3"/>
        <v>5.6400000000000006</v>
      </c>
      <c r="G98" s="10">
        <f t="shared" si="1"/>
        <v>5</v>
      </c>
    </row>
    <row r="99" spans="1:7" s="5" customFormat="1" ht="17.100000000000001" customHeight="1" x14ac:dyDescent="0.2">
      <c r="A99" s="11">
        <v>96</v>
      </c>
      <c r="B99" s="12" t="s">
        <v>6</v>
      </c>
      <c r="C99" s="13">
        <v>99</v>
      </c>
      <c r="D99" s="32" t="str">
        <f>CHOOSE(G99,Results!$A$2,Results!$B$2,Results!$C$2,Results!$D$2,Results!$E$2)</f>
        <v>Отличен</v>
      </c>
      <c r="E99" s="29">
        <f t="shared" si="3"/>
        <v>5.96</v>
      </c>
      <c r="G99" s="10">
        <f t="shared" si="1"/>
        <v>5</v>
      </c>
    </row>
    <row r="100" spans="1:7" s="5" customFormat="1" ht="17.100000000000001" customHeight="1" x14ac:dyDescent="0.2">
      <c r="A100" s="11">
        <v>97</v>
      </c>
      <c r="B100" s="12" t="s">
        <v>8</v>
      </c>
      <c r="C100" s="13">
        <v>76</v>
      </c>
      <c r="D100" s="32" t="str">
        <f>CHOOSE(G100,Results!$A$2,Results!$B$2,Results!$C$2,Results!$D$2,Results!$E$2)</f>
        <v>Мн. добър</v>
      </c>
      <c r="E100" s="29">
        <f t="shared" si="3"/>
        <v>5.04</v>
      </c>
      <c r="G100" s="10">
        <f t="shared" si="1"/>
        <v>4</v>
      </c>
    </row>
    <row r="101" spans="1:7" s="5" customFormat="1" ht="17.100000000000001" customHeight="1" x14ac:dyDescent="0.2">
      <c r="A101" s="11">
        <v>98</v>
      </c>
      <c r="B101" s="12" t="s">
        <v>54</v>
      </c>
      <c r="C101" s="13">
        <v>59</v>
      </c>
      <c r="D101" s="32" t="str">
        <f>CHOOSE(G101,Results!$A$2,Results!$B$2,Results!$C$2,Results!$D$2,Results!$E$2)</f>
        <v>Добър</v>
      </c>
      <c r="E101" s="29">
        <f t="shared" si="3"/>
        <v>4.3599999999999994</v>
      </c>
      <c r="G101" s="10">
        <f t="shared" si="1"/>
        <v>3</v>
      </c>
    </row>
    <row r="102" spans="1:7" s="5" customFormat="1" ht="17.100000000000001" customHeight="1" x14ac:dyDescent="0.2">
      <c r="A102" s="11">
        <v>99</v>
      </c>
      <c r="B102" s="26" t="s">
        <v>62</v>
      </c>
      <c r="C102" s="27">
        <v>34</v>
      </c>
      <c r="D102" s="32" t="str">
        <f>CHOOSE(G102,Results!$A$2,Results!$B$2,Results!$C$2,Results!$D$2,Results!$E$2)</f>
        <v>Среден</v>
      </c>
      <c r="E102" s="30">
        <f t="shared" si="3"/>
        <v>3.3600000000000003</v>
      </c>
      <c r="G102" s="10">
        <f t="shared" si="1"/>
        <v>2</v>
      </c>
    </row>
    <row r="103" spans="1:7" s="5" customFormat="1" ht="16.5" customHeight="1" thickBot="1" x14ac:dyDescent="0.25">
      <c r="A103" s="6">
        <v>100</v>
      </c>
      <c r="B103" s="14" t="s">
        <v>55</v>
      </c>
      <c r="C103" s="15">
        <v>84</v>
      </c>
      <c r="D103" s="33" t="str">
        <f>CHOOSE(G103,Results!$A$2,Results!$B$2,Results!$C$2,Results!$D$2,Results!$E$2)</f>
        <v>Мн. добър</v>
      </c>
      <c r="E103" s="31">
        <f t="shared" si="3"/>
        <v>5.3599999999999994</v>
      </c>
      <c r="G103" s="10">
        <f t="shared" si="1"/>
        <v>4</v>
      </c>
    </row>
    <row r="104" spans="1:7" x14ac:dyDescent="0.25">
      <c r="A104" s="5"/>
      <c r="B104" s="5"/>
      <c r="C104" s="5"/>
      <c r="D104" s="5"/>
      <c r="E104" s="5"/>
    </row>
  </sheetData>
  <sheetProtection formatCells="0" formatColumns="0" formatRows="0"/>
  <mergeCells count="4">
    <mergeCell ref="D2:E2"/>
    <mergeCell ref="A2:B2"/>
    <mergeCell ref="C2:C3"/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F13" sqref="F13"/>
    </sheetView>
  </sheetViews>
  <sheetFormatPr defaultColWidth="8.85546875" defaultRowHeight="15.75" x14ac:dyDescent="0.25"/>
  <cols>
    <col min="1" max="1" width="10.85546875" style="16" customWidth="1"/>
    <col min="2" max="3" width="10.28515625" style="16" customWidth="1"/>
    <col min="4" max="4" width="11.5703125" style="16" customWidth="1"/>
    <col min="5" max="5" width="10.7109375" style="16" customWidth="1"/>
    <col min="6" max="6" width="11.7109375" style="16" customWidth="1"/>
    <col min="7" max="16384" width="8.85546875" style="16"/>
  </cols>
  <sheetData>
    <row r="1" spans="1:5" ht="16.5" thickBot="1" x14ac:dyDescent="0.3">
      <c r="A1" s="23" t="s">
        <v>59</v>
      </c>
      <c r="B1" s="24"/>
      <c r="C1" s="24"/>
      <c r="D1" s="24"/>
      <c r="E1" s="25"/>
    </row>
    <row r="2" spans="1:5" x14ac:dyDescent="0.25">
      <c r="A2" s="20" t="s">
        <v>109</v>
      </c>
      <c r="B2" s="21" t="s">
        <v>110</v>
      </c>
      <c r="C2" s="21" t="s">
        <v>111</v>
      </c>
      <c r="D2" s="21" t="s">
        <v>113</v>
      </c>
      <c r="E2" s="22" t="s">
        <v>112</v>
      </c>
    </row>
    <row r="3" spans="1:5" ht="16.5" thickBot="1" x14ac:dyDescent="0.3">
      <c r="A3" s="17">
        <f>COUNTIF(kod,1)</f>
        <v>6</v>
      </c>
      <c r="B3" s="18">
        <f>COUNTIF(kod,2)</f>
        <v>8</v>
      </c>
      <c r="C3" s="18">
        <f>COUNTIF(kod,3)</f>
        <v>19</v>
      </c>
      <c r="D3" s="18">
        <f>COUNTIF(kod,4)</f>
        <v>37</v>
      </c>
      <c r="E3" s="19">
        <f>COUNTIF(kod,5)</f>
        <v>30</v>
      </c>
    </row>
  </sheetData>
  <phoneticPr fontId="0" type="noConversion"/>
  <pageMargins left="0.75" right="0.75" top="1" bottom="1" header="0.5" footer="0.5"/>
  <pageSetup paperSize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Dta</vt:lpstr>
      <vt:lpstr>Results</vt:lpstr>
      <vt:lpstr>kod</vt:lpstr>
    </vt:vector>
  </TitlesOfParts>
  <Company>University of Sofia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Angelov</dc:creator>
  <cp:lastModifiedBy>NEVI</cp:lastModifiedBy>
  <dcterms:created xsi:type="dcterms:W3CDTF">2004-03-08T12:13:32Z</dcterms:created>
  <dcterms:modified xsi:type="dcterms:W3CDTF">2018-03-02T12:32:24Z</dcterms:modified>
</cp:coreProperties>
</file>