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разпределен по месеци 2023" sheetId="1" r:id="rId1"/>
  </sheets>
  <definedNames>
    <definedName name="_xlnm.Print_Area" localSheetId="0">'разпределен по месеци 2023'!$A$1:$O$37</definedName>
  </definedNames>
  <calcPr fullCalcOnLoad="1"/>
</workbook>
</file>

<file path=xl/sharedStrings.xml><?xml version="1.0" encoding="utf-8"?>
<sst xmlns="http://schemas.openxmlformats.org/spreadsheetml/2006/main" count="50" uniqueCount="48">
  <si>
    <t>СЧЕТОВОДИТЕЛ:……………..</t>
  </si>
  <si>
    <t>ДИРЕКТОР:…………………….</t>
  </si>
  <si>
    <t>общо</t>
  </si>
  <si>
    <t>05-00</t>
  </si>
  <si>
    <t>05-51</t>
  </si>
  <si>
    <t>05-52</t>
  </si>
  <si>
    <t>05-60</t>
  </si>
  <si>
    <t>10-00</t>
  </si>
  <si>
    <t>10-11</t>
  </si>
  <si>
    <t>10-13</t>
  </si>
  <si>
    <t>10-15</t>
  </si>
  <si>
    <t>10-16</t>
  </si>
  <si>
    <t>10-20</t>
  </si>
  <si>
    <t>10-51</t>
  </si>
  <si>
    <t>40-00</t>
  </si>
  <si>
    <t>02-05</t>
  </si>
  <si>
    <t>02-09</t>
  </si>
  <si>
    <t>10-14</t>
  </si>
  <si>
    <t>02-00</t>
  </si>
  <si>
    <t>01-00</t>
  </si>
  <si>
    <t>02-01</t>
  </si>
  <si>
    <t>ОБЕДИНЕНО УЧИЛИЩЕ " П.Р.СЛАВЕЙКОВ" с. Джулюница</t>
  </si>
  <si>
    <t>Код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</si>
  <si>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</si>
  <si>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</si>
  <si>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</si>
  <si>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</si>
  <si>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</si>
  <si>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</si>
  <si>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</si>
  <si>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</si>
  <si>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</si>
  <si>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</si>
  <si>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</si>
  <si>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</si>
  <si>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01-01</t>
  </si>
  <si>
    <t>02-02</t>
  </si>
  <si>
    <t>02-08</t>
  </si>
  <si>
    <t>05-80</t>
  </si>
  <si>
    <t>10-12</t>
  </si>
  <si>
    <t>10-30</t>
  </si>
  <si>
    <t>10-52</t>
  </si>
  <si>
    <t>19-81</t>
  </si>
  <si>
    <t>52-01</t>
  </si>
  <si>
    <t>29-91</t>
  </si>
  <si>
    <t xml:space="preserve">     /С.Маринова</t>
  </si>
  <si>
    <t xml:space="preserve">  /Д. Христова/</t>
  </si>
  <si>
    <t xml:space="preserve">проекто Б Ю Д Ж Е Т-  Д.Д.1322 -  2023 г - по месеци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</si>
</sst>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0"/>
    <numFmt numFmtId="175" formatCode="0.0000"/>
    <numFmt numFmtId="176" formatCode="0.000"/>
    <numFmt numFmtId="177" formatCode="0.0"/>
    <numFmt numFmtId="178" formatCode="[$-402]dd\ mmmm\ yyyy\ &quot;г.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4" width="7.57421875" style="0" customWidth="1"/>
    <col min="5" max="5" width="7.00390625" style="0" customWidth="1"/>
    <col min="6" max="6" width="7.140625" style="0" customWidth="1"/>
    <col min="7" max="8" width="7.421875" style="0" customWidth="1"/>
    <col min="9" max="9" width="7.57421875" style="0" customWidth="1"/>
    <col min="10" max="10" width="7.8515625" style="0" customWidth="1"/>
    <col min="11" max="11" width="7.140625" style="0" customWidth="1"/>
    <col min="12" max="13" width="7.57421875" style="0" customWidth="1"/>
    <col min="14" max="14" width="7.7109375" style="0" customWidth="1"/>
    <col min="15" max="15" width="7.8515625" style="0" customWidth="1"/>
  </cols>
  <sheetData>
    <row r="1" spans="1:15" s="7" customFormat="1" ht="18">
      <c r="A1"/>
      <c r="B1"/>
      <c r="C1"/>
      <c r="D1"/>
      <c r="E1" s="24" t="s">
        <v>21</v>
      </c>
      <c r="F1" s="20"/>
      <c r="G1" s="20"/>
      <c r="H1" s="20"/>
      <c r="I1" s="20"/>
      <c r="J1" s="20"/>
      <c r="K1" s="20"/>
      <c r="L1"/>
      <c r="M1"/>
      <c r="N1"/>
      <c r="O1"/>
    </row>
    <row r="2" spans="1:15" s="7" customFormat="1" ht="12.75">
      <c r="A2"/>
      <c r="B2"/>
      <c r="C2"/>
      <c r="D2"/>
      <c r="E2"/>
      <c r="F2" s="20" t="s">
        <v>47</v>
      </c>
      <c r="G2" s="20"/>
      <c r="H2" s="20"/>
      <c r="I2" s="20"/>
      <c r="J2"/>
      <c r="K2"/>
      <c r="L2"/>
      <c r="M2"/>
      <c r="N2"/>
      <c r="O2"/>
    </row>
    <row r="3" spans="1:15" s="7" customFormat="1" ht="13.5" thickBot="1">
      <c r="A3"/>
      <c r="B3"/>
      <c r="C3"/>
      <c r="D3"/>
      <c r="E3"/>
      <c r="F3" s="20"/>
      <c r="G3" s="20"/>
      <c r="H3" s="14"/>
      <c r="I3" s="20"/>
      <c r="J3"/>
      <c r="K3"/>
      <c r="L3"/>
      <c r="M3"/>
      <c r="N3"/>
      <c r="O3"/>
    </row>
    <row r="4" spans="1:18" s="7" customFormat="1" ht="12.75">
      <c r="A4"/>
      <c r="B4" s="25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29</v>
      </c>
      <c r="J4" s="15" t="s">
        <v>30</v>
      </c>
      <c r="K4" s="15" t="s">
        <v>31</v>
      </c>
      <c r="L4" s="15" t="s">
        <v>32</v>
      </c>
      <c r="M4" s="15" t="s">
        <v>33</v>
      </c>
      <c r="N4" s="15" t="s">
        <v>34</v>
      </c>
      <c r="O4" s="15" t="s">
        <v>2</v>
      </c>
      <c r="R4" s="41" t="s">
        <v>2</v>
      </c>
    </row>
    <row r="5" spans="1:18" s="7" customFormat="1" ht="12.75">
      <c r="A5"/>
      <c r="B5" s="26" t="s">
        <v>19</v>
      </c>
      <c r="C5" s="27">
        <f>C6</f>
        <v>42985.833333333336</v>
      </c>
      <c r="D5" s="27">
        <f aca="true" t="shared" si="0" ref="D5:O5">D6</f>
        <v>42985.833333333336</v>
      </c>
      <c r="E5" s="27">
        <f t="shared" si="0"/>
        <v>42985.833333333336</v>
      </c>
      <c r="F5" s="27">
        <f t="shared" si="0"/>
        <v>42985.833333333336</v>
      </c>
      <c r="G5" s="27">
        <f t="shared" si="0"/>
        <v>42985.833333333336</v>
      </c>
      <c r="H5" s="27">
        <f t="shared" si="0"/>
        <v>42985.833333333336</v>
      </c>
      <c r="I5" s="27">
        <f t="shared" si="0"/>
        <v>42985.833333333336</v>
      </c>
      <c r="J5" s="27">
        <f t="shared" si="0"/>
        <v>42985.833333333336</v>
      </c>
      <c r="K5" s="27">
        <f t="shared" si="0"/>
        <v>42985.833333333336</v>
      </c>
      <c r="L5" s="27">
        <f t="shared" si="0"/>
        <v>42985.833333333336</v>
      </c>
      <c r="M5" s="27">
        <f t="shared" si="0"/>
        <v>42985.833333333336</v>
      </c>
      <c r="N5" s="27">
        <f t="shared" si="0"/>
        <v>42985.833333333336</v>
      </c>
      <c r="O5" s="28">
        <f t="shared" si="0"/>
        <v>515829.99999999994</v>
      </c>
      <c r="R5" s="7">
        <v>515830</v>
      </c>
    </row>
    <row r="6" spans="1:18" s="7" customFormat="1" ht="12.75">
      <c r="A6"/>
      <c r="B6" s="29" t="s">
        <v>35</v>
      </c>
      <c r="C6" s="30">
        <f>R6/12</f>
        <v>42985.833333333336</v>
      </c>
      <c r="D6" s="30">
        <f>C6</f>
        <v>42985.833333333336</v>
      </c>
      <c r="E6" s="30">
        <f aca="true" t="shared" si="1" ref="E6:N6">D6</f>
        <v>42985.833333333336</v>
      </c>
      <c r="F6" s="30">
        <f t="shared" si="1"/>
        <v>42985.833333333336</v>
      </c>
      <c r="G6" s="30">
        <f t="shared" si="1"/>
        <v>42985.833333333336</v>
      </c>
      <c r="H6" s="30">
        <f t="shared" si="1"/>
        <v>42985.833333333336</v>
      </c>
      <c r="I6" s="30">
        <f t="shared" si="1"/>
        <v>42985.833333333336</v>
      </c>
      <c r="J6" s="30">
        <f t="shared" si="1"/>
        <v>42985.833333333336</v>
      </c>
      <c r="K6" s="30">
        <f t="shared" si="1"/>
        <v>42985.833333333336</v>
      </c>
      <c r="L6" s="30">
        <f t="shared" si="1"/>
        <v>42985.833333333336</v>
      </c>
      <c r="M6" s="30">
        <f t="shared" si="1"/>
        <v>42985.833333333336</v>
      </c>
      <c r="N6" s="30">
        <f t="shared" si="1"/>
        <v>42985.833333333336</v>
      </c>
      <c r="O6" s="31">
        <f>SUM(C6:N6)</f>
        <v>515829.99999999994</v>
      </c>
      <c r="R6" s="7">
        <v>515830</v>
      </c>
    </row>
    <row r="7" spans="1:18" s="14" customFormat="1" ht="12.75">
      <c r="A7"/>
      <c r="B7" s="32" t="s">
        <v>18</v>
      </c>
      <c r="C7" s="33">
        <f>C8+C9+C10+C11+C12</f>
        <v>1360.8333333333335</v>
      </c>
      <c r="D7" s="33">
        <f aca="true" t="shared" si="2" ref="D7:O7">D8+D9+D10+D11+D12</f>
        <v>1360.8333333333335</v>
      </c>
      <c r="E7" s="33">
        <f t="shared" si="2"/>
        <v>1360.8333333333335</v>
      </c>
      <c r="F7" s="33">
        <f t="shared" si="2"/>
        <v>1360.8333333333335</v>
      </c>
      <c r="G7" s="33">
        <f t="shared" si="2"/>
        <v>1360.8333333333335</v>
      </c>
      <c r="H7" s="33">
        <f t="shared" si="2"/>
        <v>1360.8333333333335</v>
      </c>
      <c r="I7" s="33">
        <f t="shared" si="2"/>
        <v>1360.8333333333335</v>
      </c>
      <c r="J7" s="33">
        <f t="shared" si="2"/>
        <v>1360.8333333333335</v>
      </c>
      <c r="K7" s="33">
        <f t="shared" si="2"/>
        <v>1360.8333333333335</v>
      </c>
      <c r="L7" s="33">
        <f t="shared" si="2"/>
        <v>1360.8333333333335</v>
      </c>
      <c r="M7" s="33">
        <f t="shared" si="2"/>
        <v>1360.8333333333335</v>
      </c>
      <c r="N7" s="33">
        <f t="shared" si="2"/>
        <v>1360.8333333333335</v>
      </c>
      <c r="O7" s="28">
        <f t="shared" si="2"/>
        <v>16330</v>
      </c>
      <c r="R7" s="14">
        <f>R8+R9+R10+R11+R12</f>
        <v>16330</v>
      </c>
    </row>
    <row r="8" spans="1:18" s="7" customFormat="1" ht="12.75">
      <c r="A8"/>
      <c r="B8" s="29" t="s">
        <v>20</v>
      </c>
      <c r="C8" s="30">
        <f>R8/12</f>
        <v>471.6666666666667</v>
      </c>
      <c r="D8" s="30">
        <f>C8</f>
        <v>471.6666666666667</v>
      </c>
      <c r="E8" s="30">
        <f aca="true" t="shared" si="3" ref="E8:N8">D8</f>
        <v>471.6666666666667</v>
      </c>
      <c r="F8" s="30">
        <f t="shared" si="3"/>
        <v>471.6666666666667</v>
      </c>
      <c r="G8" s="30">
        <f t="shared" si="3"/>
        <v>471.6666666666667</v>
      </c>
      <c r="H8" s="30">
        <f t="shared" si="3"/>
        <v>471.6666666666667</v>
      </c>
      <c r="I8" s="30">
        <f t="shared" si="3"/>
        <v>471.6666666666667</v>
      </c>
      <c r="J8" s="30">
        <f t="shared" si="3"/>
        <v>471.6666666666667</v>
      </c>
      <c r="K8" s="30">
        <f t="shared" si="3"/>
        <v>471.6666666666667</v>
      </c>
      <c r="L8" s="30">
        <f t="shared" si="3"/>
        <v>471.6666666666667</v>
      </c>
      <c r="M8" s="30">
        <f t="shared" si="3"/>
        <v>471.6666666666667</v>
      </c>
      <c r="N8" s="30">
        <f t="shared" si="3"/>
        <v>471.6666666666667</v>
      </c>
      <c r="O8" s="31">
        <f>SUM(C8:N8)</f>
        <v>5660.000000000001</v>
      </c>
      <c r="R8" s="7">
        <v>5660</v>
      </c>
    </row>
    <row r="9" spans="1:18" s="7" customFormat="1" ht="12.75">
      <c r="A9"/>
      <c r="B9" s="29" t="s">
        <v>36</v>
      </c>
      <c r="C9" s="30">
        <f>R9/12</f>
        <v>166.66666666666666</v>
      </c>
      <c r="D9" s="30">
        <f aca="true" t="shared" si="4" ref="D9:N12">C9</f>
        <v>166.66666666666666</v>
      </c>
      <c r="E9" s="30">
        <f t="shared" si="4"/>
        <v>166.66666666666666</v>
      </c>
      <c r="F9" s="30">
        <f t="shared" si="4"/>
        <v>166.66666666666666</v>
      </c>
      <c r="G9" s="30">
        <f t="shared" si="4"/>
        <v>166.66666666666666</v>
      </c>
      <c r="H9" s="30">
        <f t="shared" si="4"/>
        <v>166.66666666666666</v>
      </c>
      <c r="I9" s="30">
        <f t="shared" si="4"/>
        <v>166.66666666666666</v>
      </c>
      <c r="J9" s="30">
        <f t="shared" si="4"/>
        <v>166.66666666666666</v>
      </c>
      <c r="K9" s="30">
        <f t="shared" si="4"/>
        <v>166.66666666666666</v>
      </c>
      <c r="L9" s="30">
        <f t="shared" si="4"/>
        <v>166.66666666666666</v>
      </c>
      <c r="M9" s="30">
        <f t="shared" si="4"/>
        <v>166.66666666666666</v>
      </c>
      <c r="N9" s="30">
        <f t="shared" si="4"/>
        <v>166.66666666666666</v>
      </c>
      <c r="O9" s="31">
        <f>SUM(C9:N9)</f>
        <v>2000.0000000000002</v>
      </c>
      <c r="R9" s="7">
        <v>2000</v>
      </c>
    </row>
    <row r="10" spans="1:18" s="7" customFormat="1" ht="12.75">
      <c r="A10"/>
      <c r="B10" s="29" t="s">
        <v>15</v>
      </c>
      <c r="C10" s="30">
        <f>R10/12</f>
        <v>680.8333333333334</v>
      </c>
      <c r="D10" s="30">
        <f t="shared" si="4"/>
        <v>680.8333333333334</v>
      </c>
      <c r="E10" s="30">
        <f t="shared" si="4"/>
        <v>680.8333333333334</v>
      </c>
      <c r="F10" s="30">
        <f t="shared" si="4"/>
        <v>680.8333333333334</v>
      </c>
      <c r="G10" s="30">
        <f t="shared" si="4"/>
        <v>680.8333333333334</v>
      </c>
      <c r="H10" s="30">
        <f t="shared" si="4"/>
        <v>680.8333333333334</v>
      </c>
      <c r="I10" s="30">
        <f t="shared" si="4"/>
        <v>680.8333333333334</v>
      </c>
      <c r="J10" s="30">
        <f t="shared" si="4"/>
        <v>680.8333333333334</v>
      </c>
      <c r="K10" s="30">
        <f t="shared" si="4"/>
        <v>680.8333333333334</v>
      </c>
      <c r="L10" s="30">
        <f t="shared" si="4"/>
        <v>680.8333333333334</v>
      </c>
      <c r="M10" s="30">
        <f t="shared" si="4"/>
        <v>680.8333333333334</v>
      </c>
      <c r="N10" s="30">
        <f t="shared" si="4"/>
        <v>680.8333333333334</v>
      </c>
      <c r="O10" s="31">
        <f>SUM(C10:N10)</f>
        <v>8169.999999999999</v>
      </c>
      <c r="R10" s="42">
        <v>8170</v>
      </c>
    </row>
    <row r="11" spans="1:15" s="7" customFormat="1" ht="12.75">
      <c r="A11"/>
      <c r="B11" s="34" t="s">
        <v>37</v>
      </c>
      <c r="C11" s="30">
        <f>R11/12</f>
        <v>0</v>
      </c>
      <c r="D11" s="30">
        <f t="shared" si="4"/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>SUM(C11:N11)</f>
        <v>0</v>
      </c>
    </row>
    <row r="12" spans="1:18" s="7" customFormat="1" ht="12.75">
      <c r="A12"/>
      <c r="B12" s="34" t="s">
        <v>16</v>
      </c>
      <c r="C12" s="30">
        <f>R12/12</f>
        <v>41.666666666666664</v>
      </c>
      <c r="D12" s="30">
        <f t="shared" si="4"/>
        <v>41.666666666666664</v>
      </c>
      <c r="E12" s="30">
        <f t="shared" si="4"/>
        <v>41.666666666666664</v>
      </c>
      <c r="F12" s="30">
        <f t="shared" si="4"/>
        <v>41.666666666666664</v>
      </c>
      <c r="G12" s="30">
        <f t="shared" si="4"/>
        <v>41.666666666666664</v>
      </c>
      <c r="H12" s="30">
        <f t="shared" si="4"/>
        <v>41.666666666666664</v>
      </c>
      <c r="I12" s="30">
        <f t="shared" si="4"/>
        <v>41.666666666666664</v>
      </c>
      <c r="J12" s="30">
        <f t="shared" si="4"/>
        <v>41.666666666666664</v>
      </c>
      <c r="K12" s="30">
        <f t="shared" si="4"/>
        <v>41.666666666666664</v>
      </c>
      <c r="L12" s="30">
        <f t="shared" si="4"/>
        <v>41.666666666666664</v>
      </c>
      <c r="M12" s="30">
        <f t="shared" si="4"/>
        <v>41.666666666666664</v>
      </c>
      <c r="N12" s="30">
        <f t="shared" si="4"/>
        <v>41.666666666666664</v>
      </c>
      <c r="O12" s="31">
        <f>SUM(C12:N12)</f>
        <v>500.00000000000006</v>
      </c>
      <c r="R12" s="42">
        <v>500</v>
      </c>
    </row>
    <row r="13" spans="1:18" s="7" customFormat="1" ht="12.75">
      <c r="A13"/>
      <c r="B13" s="35" t="s">
        <v>3</v>
      </c>
      <c r="C13" s="33">
        <f>C14+C15+C16+C17</f>
        <v>9842.916666666668</v>
      </c>
      <c r="D13" s="33">
        <f aca="true" t="shared" si="5" ref="D13:O13">D14+D15+D16+D17</f>
        <v>9842.916666666668</v>
      </c>
      <c r="E13" s="33">
        <f t="shared" si="5"/>
        <v>9842.916666666668</v>
      </c>
      <c r="F13" s="33">
        <f t="shared" si="5"/>
        <v>9842.916666666668</v>
      </c>
      <c r="G13" s="33">
        <f t="shared" si="5"/>
        <v>9842.916666666668</v>
      </c>
      <c r="H13" s="33">
        <f t="shared" si="5"/>
        <v>9842.916666666668</v>
      </c>
      <c r="I13" s="33">
        <f t="shared" si="5"/>
        <v>9842.916666666668</v>
      </c>
      <c r="J13" s="33">
        <f t="shared" si="5"/>
        <v>9842.916666666668</v>
      </c>
      <c r="K13" s="33">
        <f t="shared" si="5"/>
        <v>9842.916666666668</v>
      </c>
      <c r="L13" s="33">
        <f t="shared" si="5"/>
        <v>9842.916666666668</v>
      </c>
      <c r="M13" s="33">
        <f t="shared" si="5"/>
        <v>9842.916666666668</v>
      </c>
      <c r="N13" s="33">
        <f t="shared" si="5"/>
        <v>9842.916666666668</v>
      </c>
      <c r="O13" s="28">
        <f t="shared" si="5"/>
        <v>118115</v>
      </c>
      <c r="R13" s="14">
        <f>R14+R15+R16</f>
        <v>118115</v>
      </c>
    </row>
    <row r="14" spans="1:18" s="7" customFormat="1" ht="12.75">
      <c r="A14"/>
      <c r="B14" s="34" t="s">
        <v>4</v>
      </c>
      <c r="C14" s="30">
        <f>R14/12</f>
        <v>6159.166666666667</v>
      </c>
      <c r="D14" s="30">
        <f>C14</f>
        <v>6159.166666666667</v>
      </c>
      <c r="E14" s="30">
        <f aca="true" t="shared" si="6" ref="E14:N14">D14</f>
        <v>6159.166666666667</v>
      </c>
      <c r="F14" s="30">
        <f t="shared" si="6"/>
        <v>6159.166666666667</v>
      </c>
      <c r="G14" s="30">
        <f t="shared" si="6"/>
        <v>6159.166666666667</v>
      </c>
      <c r="H14" s="30">
        <f t="shared" si="6"/>
        <v>6159.166666666667</v>
      </c>
      <c r="I14" s="30">
        <f t="shared" si="6"/>
        <v>6159.166666666667</v>
      </c>
      <c r="J14" s="30">
        <f t="shared" si="6"/>
        <v>6159.166666666667</v>
      </c>
      <c r="K14" s="30">
        <f t="shared" si="6"/>
        <v>6159.166666666667</v>
      </c>
      <c r="L14" s="30">
        <f t="shared" si="6"/>
        <v>6159.166666666667</v>
      </c>
      <c r="M14" s="30">
        <f t="shared" si="6"/>
        <v>6159.166666666667</v>
      </c>
      <c r="N14" s="30">
        <f t="shared" si="6"/>
        <v>6159.166666666667</v>
      </c>
      <c r="O14" s="31">
        <f>SUM(C14:N14)</f>
        <v>73910</v>
      </c>
      <c r="R14" s="42">
        <v>73910</v>
      </c>
    </row>
    <row r="15" spans="1:18" s="7" customFormat="1" ht="12.75">
      <c r="A15"/>
      <c r="B15" s="34" t="s">
        <v>5</v>
      </c>
      <c r="C15" s="30">
        <f>R15/12</f>
        <v>1602.9166666666667</v>
      </c>
      <c r="D15" s="30">
        <f aca="true" t="shared" si="7" ref="D15:N17">C15</f>
        <v>1602.9166666666667</v>
      </c>
      <c r="E15" s="30">
        <f t="shared" si="7"/>
        <v>1602.9166666666667</v>
      </c>
      <c r="F15" s="30">
        <f t="shared" si="7"/>
        <v>1602.9166666666667</v>
      </c>
      <c r="G15" s="30">
        <f t="shared" si="7"/>
        <v>1602.9166666666667</v>
      </c>
      <c r="H15" s="30">
        <f t="shared" si="7"/>
        <v>1602.9166666666667</v>
      </c>
      <c r="I15" s="30">
        <f t="shared" si="7"/>
        <v>1602.9166666666667</v>
      </c>
      <c r="J15" s="30">
        <f t="shared" si="7"/>
        <v>1602.9166666666667</v>
      </c>
      <c r="K15" s="30">
        <f t="shared" si="7"/>
        <v>1602.9166666666667</v>
      </c>
      <c r="L15" s="30">
        <f t="shared" si="7"/>
        <v>1602.9166666666667</v>
      </c>
      <c r="M15" s="30">
        <f t="shared" si="7"/>
        <v>1602.9166666666667</v>
      </c>
      <c r="N15" s="30">
        <f t="shared" si="7"/>
        <v>1602.9166666666667</v>
      </c>
      <c r="O15" s="31">
        <f>SUM(C15:N15)</f>
        <v>19235</v>
      </c>
      <c r="R15" s="42">
        <v>19235</v>
      </c>
    </row>
    <row r="16" spans="1:18" s="7" customFormat="1" ht="12.75">
      <c r="A16"/>
      <c r="B16" s="34" t="s">
        <v>6</v>
      </c>
      <c r="C16" s="30">
        <f>R16/12</f>
        <v>2080.8333333333335</v>
      </c>
      <c r="D16" s="30">
        <f t="shared" si="7"/>
        <v>2080.8333333333335</v>
      </c>
      <c r="E16" s="30">
        <f t="shared" si="7"/>
        <v>2080.8333333333335</v>
      </c>
      <c r="F16" s="30">
        <f t="shared" si="7"/>
        <v>2080.8333333333335</v>
      </c>
      <c r="G16" s="30">
        <f t="shared" si="7"/>
        <v>2080.8333333333335</v>
      </c>
      <c r="H16" s="30">
        <f t="shared" si="7"/>
        <v>2080.8333333333335</v>
      </c>
      <c r="I16" s="30">
        <f t="shared" si="7"/>
        <v>2080.8333333333335</v>
      </c>
      <c r="J16" s="30">
        <f t="shared" si="7"/>
        <v>2080.8333333333335</v>
      </c>
      <c r="K16" s="30">
        <f t="shared" si="7"/>
        <v>2080.8333333333335</v>
      </c>
      <c r="L16" s="30">
        <f t="shared" si="7"/>
        <v>2080.8333333333335</v>
      </c>
      <c r="M16" s="30">
        <f t="shared" si="7"/>
        <v>2080.8333333333335</v>
      </c>
      <c r="N16" s="30">
        <f t="shared" si="7"/>
        <v>2080.8333333333335</v>
      </c>
      <c r="O16" s="31">
        <f>SUM(C16:N16)</f>
        <v>24969.999999999996</v>
      </c>
      <c r="R16" s="42">
        <v>24970</v>
      </c>
    </row>
    <row r="17" spans="1:15" s="7" customFormat="1" ht="12.75">
      <c r="A17"/>
      <c r="B17" s="34" t="s">
        <v>38</v>
      </c>
      <c r="C17" s="30">
        <f>R17/12</f>
        <v>0</v>
      </c>
      <c r="D17" s="30">
        <f t="shared" si="7"/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>
        <f>SUM(C17:N17)</f>
        <v>0</v>
      </c>
    </row>
    <row r="18" spans="1:18" s="7" customFormat="1" ht="12.75">
      <c r="A18"/>
      <c r="B18" s="32" t="s">
        <v>7</v>
      </c>
      <c r="C18" s="33">
        <f>SUM(C19:C28)</f>
        <v>8076.666666666667</v>
      </c>
      <c r="D18" s="33">
        <f aca="true" t="shared" si="8" ref="D18:M18">SUM(D19:D28)</f>
        <v>8076.666666666667</v>
      </c>
      <c r="E18" s="33">
        <f t="shared" si="8"/>
        <v>8076.666666666667</v>
      </c>
      <c r="F18" s="33">
        <f t="shared" si="8"/>
        <v>8076.666666666667</v>
      </c>
      <c r="G18" s="33">
        <f t="shared" si="8"/>
        <v>8076.666666666667</v>
      </c>
      <c r="H18" s="33">
        <f t="shared" si="8"/>
        <v>8076.666666666667</v>
      </c>
      <c r="I18" s="33">
        <f t="shared" si="8"/>
        <v>8076.666666666667</v>
      </c>
      <c r="J18" s="33">
        <f t="shared" si="8"/>
        <v>8076.666666666667</v>
      </c>
      <c r="K18" s="33">
        <f t="shared" si="8"/>
        <v>8076.666666666667</v>
      </c>
      <c r="L18" s="33">
        <f t="shared" si="8"/>
        <v>8076.666666666667</v>
      </c>
      <c r="M18" s="33">
        <f t="shared" si="8"/>
        <v>8076.666666666667</v>
      </c>
      <c r="N18" s="33">
        <f>SUM(N19:N28)</f>
        <v>8076.666666666667</v>
      </c>
      <c r="O18" s="33">
        <f>SUM(O19:O28)</f>
        <v>96920</v>
      </c>
      <c r="R18" s="7">
        <f>R19+R20+R21+R22+R23+R24+R25+R26+R27+R28</f>
        <v>96920</v>
      </c>
    </row>
    <row r="19" spans="1:18" s="7" customFormat="1" ht="12.75">
      <c r="A19"/>
      <c r="B19" s="29" t="s">
        <v>8</v>
      </c>
      <c r="C19" s="30">
        <f>R19/12</f>
        <v>616.6666666666666</v>
      </c>
      <c r="D19" s="30">
        <f>C19</f>
        <v>616.6666666666666</v>
      </c>
      <c r="E19" s="30">
        <f aca="true" t="shared" si="9" ref="E19:N19">D19</f>
        <v>616.6666666666666</v>
      </c>
      <c r="F19" s="30">
        <f t="shared" si="9"/>
        <v>616.6666666666666</v>
      </c>
      <c r="G19" s="30">
        <f t="shared" si="9"/>
        <v>616.6666666666666</v>
      </c>
      <c r="H19" s="30">
        <f t="shared" si="9"/>
        <v>616.6666666666666</v>
      </c>
      <c r="I19" s="30">
        <f t="shared" si="9"/>
        <v>616.6666666666666</v>
      </c>
      <c r="J19" s="30">
        <f t="shared" si="9"/>
        <v>616.6666666666666</v>
      </c>
      <c r="K19" s="30">
        <f t="shared" si="9"/>
        <v>616.6666666666666</v>
      </c>
      <c r="L19" s="30">
        <f t="shared" si="9"/>
        <v>616.6666666666666</v>
      </c>
      <c r="M19" s="30">
        <f t="shared" si="9"/>
        <v>616.6666666666666</v>
      </c>
      <c r="N19" s="30">
        <f t="shared" si="9"/>
        <v>616.6666666666666</v>
      </c>
      <c r="O19" s="31">
        <f aca="true" t="shared" si="10" ref="O19:O32">SUM(C19:N19)</f>
        <v>7400.000000000001</v>
      </c>
      <c r="R19" s="42">
        <v>7400</v>
      </c>
    </row>
    <row r="20" spans="1:15" s="7" customFormat="1" ht="12.75">
      <c r="A20"/>
      <c r="B20" s="29" t="s">
        <v>39</v>
      </c>
      <c r="C20" s="30">
        <f aca="true" t="shared" si="11" ref="C20:C32">R20/12</f>
        <v>0</v>
      </c>
      <c r="D20" s="30">
        <f aca="true" t="shared" si="12" ref="D20:N32">C20</f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>
        <f t="shared" si="10"/>
        <v>0</v>
      </c>
    </row>
    <row r="21" spans="1:18" s="7" customFormat="1" ht="12.75">
      <c r="A21"/>
      <c r="B21" s="29" t="s">
        <v>9</v>
      </c>
      <c r="C21" s="30">
        <f t="shared" si="11"/>
        <v>125</v>
      </c>
      <c r="D21" s="30">
        <f t="shared" si="12"/>
        <v>125</v>
      </c>
      <c r="E21" s="30">
        <f t="shared" si="12"/>
        <v>125</v>
      </c>
      <c r="F21" s="30">
        <f t="shared" si="12"/>
        <v>125</v>
      </c>
      <c r="G21" s="30">
        <f t="shared" si="12"/>
        <v>125</v>
      </c>
      <c r="H21" s="30">
        <f t="shared" si="12"/>
        <v>125</v>
      </c>
      <c r="I21" s="30">
        <f t="shared" si="12"/>
        <v>125</v>
      </c>
      <c r="J21" s="30">
        <f t="shared" si="12"/>
        <v>125</v>
      </c>
      <c r="K21" s="30">
        <f t="shared" si="12"/>
        <v>125</v>
      </c>
      <c r="L21" s="30">
        <f t="shared" si="12"/>
        <v>125</v>
      </c>
      <c r="M21" s="30">
        <f t="shared" si="12"/>
        <v>125</v>
      </c>
      <c r="N21" s="30">
        <f t="shared" si="12"/>
        <v>125</v>
      </c>
      <c r="O21" s="31">
        <f t="shared" si="10"/>
        <v>1500</v>
      </c>
      <c r="R21" s="7">
        <v>1500</v>
      </c>
    </row>
    <row r="22" spans="1:18" s="7" customFormat="1" ht="12.75">
      <c r="A22"/>
      <c r="B22" s="29" t="s">
        <v>17</v>
      </c>
      <c r="C22" s="30">
        <f t="shared" si="11"/>
        <v>241.66666666666666</v>
      </c>
      <c r="D22" s="30">
        <f t="shared" si="12"/>
        <v>241.66666666666666</v>
      </c>
      <c r="E22" s="30">
        <f t="shared" si="12"/>
        <v>241.66666666666666</v>
      </c>
      <c r="F22" s="30">
        <f t="shared" si="12"/>
        <v>241.66666666666666</v>
      </c>
      <c r="G22" s="30">
        <f t="shared" si="12"/>
        <v>241.66666666666666</v>
      </c>
      <c r="H22" s="30">
        <f t="shared" si="12"/>
        <v>241.66666666666666</v>
      </c>
      <c r="I22" s="30">
        <f t="shared" si="12"/>
        <v>241.66666666666666</v>
      </c>
      <c r="J22" s="30">
        <f t="shared" si="12"/>
        <v>241.66666666666666</v>
      </c>
      <c r="K22" s="30">
        <f t="shared" si="12"/>
        <v>241.66666666666666</v>
      </c>
      <c r="L22" s="30">
        <f t="shared" si="12"/>
        <v>241.66666666666666</v>
      </c>
      <c r="M22" s="30">
        <f t="shared" si="12"/>
        <v>241.66666666666666</v>
      </c>
      <c r="N22" s="30">
        <f t="shared" si="12"/>
        <v>241.66666666666666</v>
      </c>
      <c r="O22" s="31">
        <f t="shared" si="10"/>
        <v>2899.9999999999995</v>
      </c>
      <c r="R22" s="7">
        <v>2900</v>
      </c>
    </row>
    <row r="23" spans="1:18" s="7" customFormat="1" ht="12.75">
      <c r="A23"/>
      <c r="B23" s="29" t="s">
        <v>10</v>
      </c>
      <c r="C23" s="30">
        <f t="shared" si="11"/>
        <v>350</v>
      </c>
      <c r="D23" s="30">
        <f t="shared" si="12"/>
        <v>350</v>
      </c>
      <c r="E23" s="30">
        <f t="shared" si="12"/>
        <v>350</v>
      </c>
      <c r="F23" s="30">
        <f t="shared" si="12"/>
        <v>350</v>
      </c>
      <c r="G23" s="30">
        <f t="shared" si="12"/>
        <v>350</v>
      </c>
      <c r="H23" s="30">
        <f t="shared" si="12"/>
        <v>350</v>
      </c>
      <c r="I23" s="30">
        <f t="shared" si="12"/>
        <v>350</v>
      </c>
      <c r="J23" s="30">
        <f t="shared" si="12"/>
        <v>350</v>
      </c>
      <c r="K23" s="30">
        <f t="shared" si="12"/>
        <v>350</v>
      </c>
      <c r="L23" s="30">
        <f t="shared" si="12"/>
        <v>350</v>
      </c>
      <c r="M23" s="30">
        <f t="shared" si="12"/>
        <v>350</v>
      </c>
      <c r="N23" s="30">
        <f t="shared" si="12"/>
        <v>350</v>
      </c>
      <c r="O23" s="31">
        <f t="shared" si="10"/>
        <v>4200</v>
      </c>
      <c r="R23" s="42">
        <v>4200</v>
      </c>
    </row>
    <row r="24" spans="1:18" s="7" customFormat="1" ht="12.75">
      <c r="A24"/>
      <c r="B24" s="29" t="s">
        <v>11</v>
      </c>
      <c r="C24" s="30">
        <f t="shared" si="11"/>
        <v>3000</v>
      </c>
      <c r="D24" s="30">
        <f t="shared" si="12"/>
        <v>3000</v>
      </c>
      <c r="E24" s="30">
        <f t="shared" si="12"/>
        <v>3000</v>
      </c>
      <c r="F24" s="30">
        <f t="shared" si="12"/>
        <v>3000</v>
      </c>
      <c r="G24" s="30">
        <f t="shared" si="12"/>
        <v>3000</v>
      </c>
      <c r="H24" s="30">
        <f t="shared" si="12"/>
        <v>3000</v>
      </c>
      <c r="I24" s="30">
        <f t="shared" si="12"/>
        <v>3000</v>
      </c>
      <c r="J24" s="30">
        <f t="shared" si="12"/>
        <v>3000</v>
      </c>
      <c r="K24" s="30">
        <f t="shared" si="12"/>
        <v>3000</v>
      </c>
      <c r="L24" s="30">
        <f t="shared" si="12"/>
        <v>3000</v>
      </c>
      <c r="M24" s="30">
        <f t="shared" si="12"/>
        <v>3000</v>
      </c>
      <c r="N24" s="30">
        <f t="shared" si="12"/>
        <v>3000</v>
      </c>
      <c r="O24" s="31">
        <f t="shared" si="10"/>
        <v>36000</v>
      </c>
      <c r="R24" s="42">
        <v>36000</v>
      </c>
    </row>
    <row r="25" spans="1:18" s="7" customFormat="1" ht="12.75">
      <c r="A25"/>
      <c r="B25" s="29" t="s">
        <v>12</v>
      </c>
      <c r="C25" s="30">
        <f t="shared" si="11"/>
        <v>3601.6666666666665</v>
      </c>
      <c r="D25" s="30">
        <f t="shared" si="12"/>
        <v>3601.6666666666665</v>
      </c>
      <c r="E25" s="30">
        <f t="shared" si="12"/>
        <v>3601.6666666666665</v>
      </c>
      <c r="F25" s="30">
        <f t="shared" si="12"/>
        <v>3601.6666666666665</v>
      </c>
      <c r="G25" s="30">
        <f t="shared" si="12"/>
        <v>3601.6666666666665</v>
      </c>
      <c r="H25" s="30">
        <f t="shared" si="12"/>
        <v>3601.6666666666665</v>
      </c>
      <c r="I25" s="30">
        <f t="shared" si="12"/>
        <v>3601.6666666666665</v>
      </c>
      <c r="J25" s="30">
        <f t="shared" si="12"/>
        <v>3601.6666666666665</v>
      </c>
      <c r="K25" s="30">
        <f t="shared" si="12"/>
        <v>3601.6666666666665</v>
      </c>
      <c r="L25" s="30">
        <f t="shared" si="12"/>
        <v>3601.6666666666665</v>
      </c>
      <c r="M25" s="30">
        <f t="shared" si="12"/>
        <v>3601.6666666666665</v>
      </c>
      <c r="N25" s="30">
        <f t="shared" si="12"/>
        <v>3601.6666666666665</v>
      </c>
      <c r="O25" s="31">
        <f>SUM(C25:N25)</f>
        <v>43220</v>
      </c>
      <c r="R25" s="42">
        <v>43220</v>
      </c>
    </row>
    <row r="26" spans="1:18" s="7" customFormat="1" ht="12.75">
      <c r="A26"/>
      <c r="B26" s="34" t="s">
        <v>40</v>
      </c>
      <c r="C26" s="30">
        <f t="shared" si="11"/>
        <v>16.666666666666668</v>
      </c>
      <c r="D26" s="30">
        <f t="shared" si="12"/>
        <v>16.666666666666668</v>
      </c>
      <c r="E26" s="30">
        <f t="shared" si="12"/>
        <v>16.666666666666668</v>
      </c>
      <c r="F26" s="30">
        <f t="shared" si="12"/>
        <v>16.666666666666668</v>
      </c>
      <c r="G26" s="30">
        <f t="shared" si="12"/>
        <v>16.666666666666668</v>
      </c>
      <c r="H26" s="30">
        <f t="shared" si="12"/>
        <v>16.666666666666668</v>
      </c>
      <c r="I26" s="30">
        <f t="shared" si="12"/>
        <v>16.666666666666668</v>
      </c>
      <c r="J26" s="30">
        <f t="shared" si="12"/>
        <v>16.666666666666668</v>
      </c>
      <c r="K26" s="30">
        <f t="shared" si="12"/>
        <v>16.666666666666668</v>
      </c>
      <c r="L26" s="30">
        <f t="shared" si="12"/>
        <v>16.666666666666668</v>
      </c>
      <c r="M26" s="30">
        <f t="shared" si="12"/>
        <v>16.666666666666668</v>
      </c>
      <c r="N26" s="30">
        <f t="shared" si="12"/>
        <v>16.666666666666668</v>
      </c>
      <c r="O26" s="31">
        <f t="shared" si="10"/>
        <v>199.99999999999997</v>
      </c>
      <c r="R26" s="42">
        <v>200</v>
      </c>
    </row>
    <row r="27" spans="1:18" s="7" customFormat="1" ht="12.75">
      <c r="A27"/>
      <c r="B27" s="36" t="s">
        <v>13</v>
      </c>
      <c r="C27" s="30">
        <f t="shared" si="11"/>
        <v>125</v>
      </c>
      <c r="D27" s="30">
        <f t="shared" si="12"/>
        <v>125</v>
      </c>
      <c r="E27" s="30">
        <f t="shared" si="12"/>
        <v>125</v>
      </c>
      <c r="F27" s="30">
        <f t="shared" si="12"/>
        <v>125</v>
      </c>
      <c r="G27" s="30">
        <f t="shared" si="12"/>
        <v>125</v>
      </c>
      <c r="H27" s="30">
        <f t="shared" si="12"/>
        <v>125</v>
      </c>
      <c r="I27" s="30">
        <f t="shared" si="12"/>
        <v>125</v>
      </c>
      <c r="J27" s="30">
        <f t="shared" si="12"/>
        <v>125</v>
      </c>
      <c r="K27" s="30">
        <f t="shared" si="12"/>
        <v>125</v>
      </c>
      <c r="L27" s="30">
        <f t="shared" si="12"/>
        <v>125</v>
      </c>
      <c r="M27" s="30">
        <f t="shared" si="12"/>
        <v>125</v>
      </c>
      <c r="N27" s="30">
        <f t="shared" si="12"/>
        <v>125</v>
      </c>
      <c r="O27" s="31">
        <f>SUM(C27:N27)</f>
        <v>1500</v>
      </c>
      <c r="R27" s="42">
        <v>1500</v>
      </c>
    </row>
    <row r="28" spans="1:15" s="7" customFormat="1" ht="12.75">
      <c r="A28"/>
      <c r="B28" s="36" t="s">
        <v>41</v>
      </c>
      <c r="C28" s="30">
        <f t="shared" si="11"/>
        <v>0</v>
      </c>
      <c r="D28" s="30">
        <f t="shared" si="12"/>
        <v>0</v>
      </c>
      <c r="E28" s="30">
        <f t="shared" si="12"/>
        <v>0</v>
      </c>
      <c r="F28" s="30">
        <f t="shared" si="12"/>
        <v>0</v>
      </c>
      <c r="G28" s="30">
        <f t="shared" si="12"/>
        <v>0</v>
      </c>
      <c r="H28" s="30">
        <f t="shared" si="12"/>
        <v>0</v>
      </c>
      <c r="I28" s="30">
        <f t="shared" si="12"/>
        <v>0</v>
      </c>
      <c r="J28" s="30">
        <f t="shared" si="12"/>
        <v>0</v>
      </c>
      <c r="K28" s="30">
        <f t="shared" si="12"/>
        <v>0</v>
      </c>
      <c r="L28" s="30">
        <f t="shared" si="12"/>
        <v>0</v>
      </c>
      <c r="M28" s="30">
        <f t="shared" si="12"/>
        <v>0</v>
      </c>
      <c r="N28" s="30">
        <f t="shared" si="12"/>
        <v>0</v>
      </c>
      <c r="O28" s="31">
        <f t="shared" si="10"/>
        <v>0</v>
      </c>
    </row>
    <row r="29" spans="1:18" s="7" customFormat="1" ht="12.75">
      <c r="A29"/>
      <c r="B29" s="37" t="s">
        <v>42</v>
      </c>
      <c r="C29" s="30">
        <f t="shared" si="11"/>
        <v>50</v>
      </c>
      <c r="D29" s="30">
        <f t="shared" si="12"/>
        <v>50</v>
      </c>
      <c r="E29" s="30">
        <f t="shared" si="12"/>
        <v>50</v>
      </c>
      <c r="F29" s="30">
        <f t="shared" si="12"/>
        <v>50</v>
      </c>
      <c r="G29" s="30">
        <f t="shared" si="12"/>
        <v>50</v>
      </c>
      <c r="H29" s="30">
        <f t="shared" si="12"/>
        <v>50</v>
      </c>
      <c r="I29" s="30">
        <f t="shared" si="12"/>
        <v>50</v>
      </c>
      <c r="J29" s="30">
        <f t="shared" si="12"/>
        <v>50</v>
      </c>
      <c r="K29" s="30">
        <f t="shared" si="12"/>
        <v>50</v>
      </c>
      <c r="L29" s="30">
        <f t="shared" si="12"/>
        <v>50</v>
      </c>
      <c r="M29" s="30">
        <f t="shared" si="12"/>
        <v>50</v>
      </c>
      <c r="N29" s="30">
        <f t="shared" si="12"/>
        <v>50</v>
      </c>
      <c r="O29" s="31">
        <f t="shared" si="10"/>
        <v>600</v>
      </c>
      <c r="R29" s="23">
        <v>600</v>
      </c>
    </row>
    <row r="30" spans="1:15" s="7" customFormat="1" ht="12.75">
      <c r="A30"/>
      <c r="B30" s="37" t="s">
        <v>43</v>
      </c>
      <c r="C30" s="30">
        <f t="shared" si="11"/>
        <v>0</v>
      </c>
      <c r="D30" s="30">
        <f t="shared" si="12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>
        <f t="shared" si="10"/>
        <v>0</v>
      </c>
    </row>
    <row r="31" spans="1:15" s="7" customFormat="1" ht="12.75">
      <c r="A31"/>
      <c r="B31" s="37" t="s">
        <v>44</v>
      </c>
      <c r="C31" s="30">
        <f t="shared" si="11"/>
        <v>0</v>
      </c>
      <c r="D31" s="30">
        <f t="shared" si="12"/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f t="shared" si="10"/>
        <v>0</v>
      </c>
    </row>
    <row r="32" spans="1:18" s="7" customFormat="1" ht="12.75">
      <c r="A32"/>
      <c r="B32" s="37" t="s">
        <v>14</v>
      </c>
      <c r="C32" s="30">
        <f t="shared" si="11"/>
        <v>521.6666666666666</v>
      </c>
      <c r="D32" s="30">
        <f t="shared" si="12"/>
        <v>521.6666666666666</v>
      </c>
      <c r="E32" s="30">
        <f t="shared" si="12"/>
        <v>521.6666666666666</v>
      </c>
      <c r="F32" s="30">
        <f t="shared" si="12"/>
        <v>521.6666666666666</v>
      </c>
      <c r="G32" s="30">
        <f t="shared" si="12"/>
        <v>521.6666666666666</v>
      </c>
      <c r="H32" s="30">
        <f t="shared" si="12"/>
        <v>521.6666666666666</v>
      </c>
      <c r="I32" s="30">
        <f t="shared" si="12"/>
        <v>521.6666666666666</v>
      </c>
      <c r="J32" s="30">
        <f t="shared" si="12"/>
        <v>521.6666666666666</v>
      </c>
      <c r="K32" s="30">
        <f t="shared" si="12"/>
        <v>521.6666666666666</v>
      </c>
      <c r="L32" s="30">
        <f t="shared" si="12"/>
        <v>521.6666666666666</v>
      </c>
      <c r="M32" s="30">
        <f t="shared" si="12"/>
        <v>521.6666666666666</v>
      </c>
      <c r="N32" s="30">
        <f t="shared" si="12"/>
        <v>521.6666666666666</v>
      </c>
      <c r="O32" s="31">
        <f t="shared" si="10"/>
        <v>6260.000000000001</v>
      </c>
      <c r="R32" s="14">
        <v>6260</v>
      </c>
    </row>
    <row r="33" spans="1:18" s="7" customFormat="1" ht="12.75">
      <c r="A33"/>
      <c r="B33" s="32" t="s">
        <v>2</v>
      </c>
      <c r="C33" s="31">
        <f>C5+C7+C13+C18+C29+C30+C31+C32</f>
        <v>62837.91666666667</v>
      </c>
      <c r="D33" s="31">
        <f aca="true" t="shared" si="13" ref="D33:M33">D5+D7+D13+D18+D29+D30+D31+D32</f>
        <v>62837.91666666667</v>
      </c>
      <c r="E33" s="31">
        <f t="shared" si="13"/>
        <v>62837.91666666667</v>
      </c>
      <c r="F33" s="31">
        <f t="shared" si="13"/>
        <v>62837.91666666667</v>
      </c>
      <c r="G33" s="31">
        <f t="shared" si="13"/>
        <v>62837.91666666667</v>
      </c>
      <c r="H33" s="31">
        <f t="shared" si="13"/>
        <v>62837.91666666667</v>
      </c>
      <c r="I33" s="31">
        <f t="shared" si="13"/>
        <v>62837.91666666667</v>
      </c>
      <c r="J33" s="31">
        <f t="shared" si="13"/>
        <v>62837.91666666667</v>
      </c>
      <c r="K33" s="31">
        <f t="shared" si="13"/>
        <v>62837.91666666667</v>
      </c>
      <c r="L33" s="31">
        <f t="shared" si="13"/>
        <v>62837.91666666667</v>
      </c>
      <c r="M33" s="31">
        <f t="shared" si="13"/>
        <v>62837.91666666667</v>
      </c>
      <c r="N33" s="31">
        <f>N5+N7+N13+N18+N29+N30+N31+N32</f>
        <v>62837.91666666667</v>
      </c>
      <c r="O33" s="31">
        <f>O5+O7+O13+O18+O29+O30+O31+O32</f>
        <v>754055</v>
      </c>
      <c r="P33" s="31">
        <f>P5+P7+P13+P18+P29+P30+P31+P32</f>
        <v>0</v>
      </c>
      <c r="Q33" s="31">
        <f>Q5+Q7+Q13+Q18+Q29+Q30+Q31+Q32</f>
        <v>0</v>
      </c>
      <c r="R33" s="31">
        <f>R5+R7+R13+R18+R29+R30+R31+R32</f>
        <v>754055</v>
      </c>
    </row>
    <row r="34" spans="1:15" s="7" customFormat="1" ht="12.75">
      <c r="A34"/>
      <c r="B34"/>
      <c r="C34"/>
      <c r="D34"/>
      <c r="E34" s="38">
        <f>C33+D33+E33</f>
        <v>188513.75</v>
      </c>
      <c r="F34" s="39"/>
      <c r="G34" s="39"/>
      <c r="H34" s="38">
        <f>F33+G33+H33</f>
        <v>188513.75</v>
      </c>
      <c r="I34" s="39"/>
      <c r="J34" s="39"/>
      <c r="K34" s="38">
        <f>I33+J33+K33</f>
        <v>188513.75</v>
      </c>
      <c r="L34" s="39"/>
      <c r="M34" s="39"/>
      <c r="N34" s="38">
        <f>L33+M33+N33</f>
        <v>188513.75</v>
      </c>
      <c r="O34" s="38">
        <f>E34+H34+K34+N34</f>
        <v>754055</v>
      </c>
    </row>
    <row r="35" spans="1:15" s="7" customFormat="1" ht="12.75">
      <c r="A35"/>
      <c r="B35"/>
      <c r="C35"/>
      <c r="D35"/>
      <c r="E35" s="40"/>
      <c r="F35"/>
      <c r="G35"/>
      <c r="H35"/>
      <c r="I35"/>
      <c r="J35"/>
      <c r="K35"/>
      <c r="L35"/>
      <c r="M35"/>
      <c r="N35"/>
      <c r="O35"/>
    </row>
    <row r="36" spans="1:15" s="7" customFormat="1" ht="12.75">
      <c r="A36"/>
      <c r="B36"/>
      <c r="C36" s="19" t="s">
        <v>0</v>
      </c>
      <c r="D36"/>
      <c r="E36"/>
      <c r="F36"/>
      <c r="G36"/>
      <c r="H36"/>
      <c r="I36"/>
      <c r="J36" s="19"/>
      <c r="K36" s="39" t="s">
        <v>1</v>
      </c>
      <c r="L36"/>
      <c r="M36"/>
      <c r="N36"/>
      <c r="O36"/>
    </row>
    <row r="37" spans="1:15" s="7" customFormat="1" ht="12.75">
      <c r="A37"/>
      <c r="B37"/>
      <c r="C37"/>
      <c r="D37" t="s">
        <v>45</v>
      </c>
      <c r="E37"/>
      <c r="F37"/>
      <c r="G37"/>
      <c r="H37"/>
      <c r="I37"/>
      <c r="J37"/>
      <c r="K37"/>
      <c r="L37" t="s">
        <v>46</v>
      </c>
      <c r="M37"/>
      <c r="N37"/>
      <c r="O37"/>
    </row>
    <row r="38" spans="1:12" s="7" customFormat="1" ht="12.75">
      <c r="A38" s="8"/>
      <c r="B38" s="23"/>
      <c r="C38" s="22"/>
      <c r="D38" s="22"/>
      <c r="E38" s="22"/>
      <c r="F38" s="17"/>
      <c r="G38" s="6"/>
      <c r="H38" s="6"/>
      <c r="I38" s="6"/>
      <c r="J38" s="6"/>
      <c r="K38" s="6"/>
      <c r="L38" s="6"/>
    </row>
    <row r="39" spans="1:12" s="7" customFormat="1" ht="12.75">
      <c r="A39" s="2"/>
      <c r="B39" s="23"/>
      <c r="C39" s="14"/>
      <c r="D39" s="14"/>
      <c r="E39" s="14"/>
      <c r="F39" s="14"/>
      <c r="G39" s="1"/>
      <c r="H39" s="1"/>
      <c r="I39" s="11"/>
      <c r="J39" s="11"/>
      <c r="K39" s="11"/>
      <c r="L39" s="12"/>
    </row>
    <row r="40" spans="1:12" s="7" customFormat="1" ht="12.75">
      <c r="A40" s="2"/>
      <c r="B40" s="14"/>
      <c r="C40" s="14"/>
      <c r="D40" s="14"/>
      <c r="E40" s="14"/>
      <c r="F40" s="14"/>
      <c r="G40" s="18"/>
      <c r="H40" s="11"/>
      <c r="J40" s="11"/>
      <c r="K40" s="11"/>
      <c r="L40" s="12"/>
    </row>
    <row r="41" spans="1:12" s="7" customFormat="1" ht="12.75">
      <c r="A41" s="2"/>
      <c r="B41" s="14"/>
      <c r="C41" s="14"/>
      <c r="D41" s="14"/>
      <c r="E41" s="14"/>
      <c r="F41" s="14"/>
      <c r="G41" s="1"/>
      <c r="H41" s="11"/>
      <c r="I41" s="11"/>
      <c r="J41" s="12"/>
      <c r="K41" s="11"/>
      <c r="L41" s="12"/>
    </row>
    <row r="42" spans="1:12" s="7" customFormat="1" ht="12.75">
      <c r="A42" s="9"/>
      <c r="B42" s="17"/>
      <c r="F42" s="22"/>
      <c r="G42" s="11"/>
      <c r="H42" s="11"/>
      <c r="I42" s="11"/>
      <c r="J42" s="11"/>
      <c r="K42" s="12"/>
      <c r="L42" s="12"/>
    </row>
    <row r="43" spans="1:12" s="7" customFormat="1" ht="12.75">
      <c r="A43" s="10"/>
      <c r="B43" s="14"/>
      <c r="F43" s="21"/>
      <c r="G43" s="6"/>
      <c r="H43" s="6"/>
      <c r="I43" s="6"/>
      <c r="J43" s="6"/>
      <c r="K43" s="6"/>
      <c r="L43" s="6"/>
    </row>
    <row r="44" spans="1:12" s="7" customFormat="1" ht="12.75">
      <c r="A44" s="9"/>
      <c r="B44" s="16"/>
      <c r="C44" s="14"/>
      <c r="D44" s="14"/>
      <c r="E44" s="14"/>
      <c r="F44" s="14"/>
      <c r="G44" s="11"/>
      <c r="H44" s="11"/>
      <c r="I44" s="11"/>
      <c r="J44" s="11"/>
      <c r="K44" s="11"/>
      <c r="L44" s="12"/>
    </row>
    <row r="45" spans="1:12" s="7" customFormat="1" ht="12.75">
      <c r="A45" s="9"/>
      <c r="B45" s="23"/>
      <c r="C45" s="22"/>
      <c r="G45" s="11"/>
      <c r="H45" s="11"/>
      <c r="I45" s="11"/>
      <c r="J45" s="11"/>
      <c r="K45" s="11"/>
      <c r="L45" s="12"/>
    </row>
    <row r="46" spans="1:12" s="7" customFormat="1" ht="12.75">
      <c r="A46" s="8"/>
      <c r="C46" s="17"/>
      <c r="G46" s="13"/>
      <c r="H46" s="13"/>
      <c r="I46" s="13"/>
      <c r="J46" s="13"/>
      <c r="K46" s="13"/>
      <c r="L46" s="13"/>
    </row>
    <row r="47" spans="1:12" s="7" customFormat="1" ht="12.75">
      <c r="A47" s="2"/>
      <c r="C47" s="22"/>
      <c r="G47" s="11"/>
      <c r="H47" s="11"/>
      <c r="I47" s="11"/>
      <c r="J47" s="11"/>
      <c r="K47" s="11"/>
      <c r="L47" s="12"/>
    </row>
    <row r="48" spans="1:12" s="7" customFormat="1" ht="12.75">
      <c r="A48" s="2"/>
      <c r="C48" s="22"/>
      <c r="G48" s="11"/>
      <c r="H48" s="11"/>
      <c r="I48" s="11"/>
      <c r="J48" s="11"/>
      <c r="K48" s="11"/>
      <c r="L48" s="12"/>
    </row>
    <row r="49" spans="1:12" s="7" customFormat="1" ht="12.75">
      <c r="A49" s="2"/>
      <c r="C49" s="22"/>
      <c r="G49" s="11"/>
      <c r="H49" s="11"/>
      <c r="I49" s="11"/>
      <c r="J49" s="11"/>
      <c r="K49" s="11"/>
      <c r="L49" s="12"/>
    </row>
    <row r="50" spans="1:12" s="7" customFormat="1" ht="12.75">
      <c r="A50" s="2"/>
      <c r="C50" s="17"/>
      <c r="G50" s="11"/>
      <c r="H50" s="11"/>
      <c r="I50" s="11"/>
      <c r="J50" s="11"/>
      <c r="K50" s="11"/>
      <c r="L50" s="12"/>
    </row>
    <row r="51" spans="1:12" s="7" customFormat="1" ht="12.75">
      <c r="A51" s="2"/>
      <c r="G51" s="11"/>
      <c r="H51" s="11"/>
      <c r="I51" s="11"/>
      <c r="J51" s="11"/>
      <c r="K51" s="11"/>
      <c r="L51" s="12"/>
    </row>
    <row r="52" spans="1:12" s="7" customFormat="1" ht="12.75">
      <c r="A52" s="2"/>
      <c r="C52" s="17"/>
      <c r="G52" s="11"/>
      <c r="H52" s="11"/>
      <c r="I52" s="11"/>
      <c r="J52" s="11"/>
      <c r="K52" s="11"/>
      <c r="L52" s="12"/>
    </row>
    <row r="53" spans="1:12" s="7" customFormat="1" ht="12.75">
      <c r="A53" s="9"/>
      <c r="C53" s="22"/>
      <c r="G53" s="11"/>
      <c r="H53" s="11"/>
      <c r="I53" s="11"/>
      <c r="J53" s="11"/>
      <c r="K53" s="11"/>
      <c r="L53" s="12"/>
    </row>
    <row r="54" spans="1:12" s="7" customFormat="1" ht="12.75">
      <c r="A54" s="9"/>
      <c r="C54" s="17"/>
      <c r="G54" s="11"/>
      <c r="H54" s="11"/>
      <c r="I54" s="11"/>
      <c r="J54" s="11"/>
      <c r="K54" s="11"/>
      <c r="L54" s="12"/>
    </row>
    <row r="55" spans="1:12" s="7" customFormat="1" ht="12.75">
      <c r="A55" s="9"/>
      <c r="C55" s="17"/>
      <c r="G55" s="11"/>
      <c r="H55" s="11"/>
      <c r="I55" s="11"/>
      <c r="J55" s="11"/>
      <c r="K55" s="11"/>
      <c r="L55" s="12"/>
    </row>
    <row r="56" spans="1:12" s="7" customFormat="1" ht="12.75">
      <c r="A56" s="9"/>
      <c r="C56" s="17"/>
      <c r="G56" s="11"/>
      <c r="H56" s="11"/>
      <c r="I56" s="11"/>
      <c r="J56" s="11"/>
      <c r="K56" s="11"/>
      <c r="L56" s="12"/>
    </row>
    <row r="57" spans="1:12" s="7" customFormat="1" ht="12.75">
      <c r="A57" s="9"/>
      <c r="C57" s="22"/>
      <c r="E57" s="17"/>
      <c r="G57" s="11"/>
      <c r="H57" s="11"/>
      <c r="I57" s="11"/>
      <c r="J57" s="11"/>
      <c r="K57" s="11"/>
      <c r="L57" s="12"/>
    </row>
    <row r="58" spans="1:12" s="7" customFormat="1" ht="12.75">
      <c r="A58" s="9"/>
      <c r="B58" s="14"/>
      <c r="C58" s="14"/>
      <c r="D58" s="14"/>
      <c r="E58" s="14"/>
      <c r="F58" s="14"/>
      <c r="G58" s="11"/>
      <c r="H58" s="11"/>
      <c r="I58" s="11"/>
      <c r="J58" s="11"/>
      <c r="K58" s="11"/>
      <c r="L58" s="12"/>
    </row>
    <row r="59" spans="1:12" s="7" customFormat="1" ht="12.75">
      <c r="A59" s="9"/>
      <c r="G59" s="11"/>
      <c r="H59" s="11"/>
      <c r="I59" s="11"/>
      <c r="J59" s="11"/>
      <c r="K59" s="11"/>
      <c r="L59" s="12"/>
    </row>
    <row r="60" spans="1:12" s="7" customFormat="1" ht="12.75">
      <c r="A60" s="9"/>
      <c r="G60" s="11"/>
      <c r="H60" s="11"/>
      <c r="I60" s="11"/>
      <c r="J60" s="11"/>
      <c r="K60" s="11"/>
      <c r="L60" s="12"/>
    </row>
    <row r="61" spans="1:12" s="7" customFormat="1" ht="12.75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12"/>
    </row>
    <row r="62" spans="1:12" s="7" customFormat="1" ht="12.75">
      <c r="A62" s="3"/>
      <c r="B62" s="4"/>
      <c r="C62" s="11"/>
      <c r="G62" s="11"/>
      <c r="H62" s="11"/>
      <c r="I62" s="11"/>
      <c r="J62" s="11"/>
      <c r="K62" s="11"/>
      <c r="L62" s="11"/>
    </row>
    <row r="63" spans="1:3" s="7" customFormat="1" ht="12.75">
      <c r="A63" s="2"/>
      <c r="B63" s="5"/>
      <c r="C63" s="11"/>
    </row>
    <row r="64" spans="1:3" s="7" customFormat="1" ht="12.75">
      <c r="A64" s="6"/>
      <c r="B64" s="1"/>
      <c r="C64" s="11"/>
    </row>
  </sheetData>
  <sheetProtection/>
  <printOptions/>
  <pageMargins left="0.75" right="0.75" top="1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Снежана</cp:lastModifiedBy>
  <cp:lastPrinted>2023-02-16T14:24:03Z</cp:lastPrinted>
  <dcterms:created xsi:type="dcterms:W3CDTF">2013-02-08T15:28:16Z</dcterms:created>
  <dcterms:modified xsi:type="dcterms:W3CDTF">2023-02-20T11:50:54Z</dcterms:modified>
  <cp:category/>
  <cp:version/>
  <cp:contentType/>
  <cp:contentStatus/>
</cp:coreProperties>
</file>